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'стр.10_12'!$3:$5</definedName>
    <definedName name="_xlnm.Print_Area" localSheetId="0">'стр.1_9'!$A$1:$DR$208</definedName>
    <definedName name="_xlnm.Print_Area" localSheetId="1">'стр.10_12'!$A$1:$DS$51</definedName>
  </definedNames>
  <calcPr fullCalcOnLoad="1"/>
</workbook>
</file>

<file path=xl/sharedStrings.xml><?xml version="1.0" encoding="utf-8"?>
<sst xmlns="http://schemas.openxmlformats.org/spreadsheetml/2006/main" count="572" uniqueCount="301">
  <si>
    <t>Наименование
показателей</t>
  </si>
  <si>
    <t>Единица измерения</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</si>
  <si>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</si>
  <si>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</si>
  <si>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</si>
  <si>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</si>
  <si>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</si>
  <si>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</si>
  <si>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</si>
  <si>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</si>
  <si>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</si>
  <si>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</si>
  <si>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</si>
  <si>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</si>
  <si>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</si>
  <si>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</si>
  <si>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</si>
  <si>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</si>
  <si>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</si>
  <si>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</si>
  <si>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</si>
  <si>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</si>
  <si>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</si>
  <si>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</si>
  <si>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</si>
  <si>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</si>
  <si>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</si>
  <si>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</si>
  <si>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</si>
  <si>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</si>
  <si>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</si>
  <si>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</si>
  <si>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</si>
  <si>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</si>
  <si>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</si>
  <si>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</si>
  <si>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</si>
  <si>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</si>
  <si>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</si>
  <si>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</si>
  <si>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</si>
  <si>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</si>
  <si>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</si>
  <si>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</si>
  <si>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</si>
  <si>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</si>
  <si>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</si>
  <si>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</si>
  <si>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</si>
  <si>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</si>
  <si>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</si>
  <si>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</si>
  <si>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</si>
  <si>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</si>
  <si>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</si>
  <si>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</si>
  <si>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</si>
  <si>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</si>
  <si>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</si>
  <si>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</si>
  <si>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</si>
  <si>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</si>
  <si>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</si>
  <si>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</si>
  <si>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</si>
  <si>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</si>
  <si>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</si>
  <si>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</si>
  <si>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</si>
  <si>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</si>
  <si>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</si>
  <si>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</si>
  <si>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</si>
  <si>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</si>
  <si>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</si>
  <si>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</si>
  <si>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</si>
  <si>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</si>
  <si>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</si>
  <si>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</si>
  <si>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</si>
  <si>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</si>
  <si>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</si>
  <si>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</si>
  <si>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</si>
  <si>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</si>
  <si>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</si>
  <si>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</si>
  <si>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</si>
  <si>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</si>
  <si>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</si>
  <si>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</si>
  <si>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</si>
  <si>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</si>
  <si>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</si>
  <si>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</si>
  <si>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</si>
  <si>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</si>
  <si>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</si>
  <si>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</si>
  <si>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</si>
  <si>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</si>
  <si>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</si>
  <si>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</si>
  <si>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</si>
  <si>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</si>
  <si>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</si>
  <si>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</si>
  <si>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</si>
  <si>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</si>
  <si>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</si>
  <si>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</si>
  <si>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</si>
  <si>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</si>
  <si>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</si>
  <si>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</si>
  <si>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</si>
  <si>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</si>
  <si>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</si>
  <si>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</si>
  <si>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</si>
  <si>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</si>
  <si>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</si>
  <si>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</si>
  <si>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</si>
  <si>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</si>
  <si>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</si>
  <si>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</si>
  <si>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</si>
  <si>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</si>
  <si>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</si>
  <si>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</si>
  <si>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</si>
  <si>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</si>
  <si>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</si>
  <si>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</si>
  <si>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</si>
  <si>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</si>
  <si>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</si>
  <si>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</si>
  <si>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</si>
  <si>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</si>
  <si>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</si>
  <si>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</si>
  <si>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</si>
  <si>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</si>
  <si>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</si>
  <si>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</si>
  <si>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</si>
  <si>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</si>
  <si>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</si>
  <si>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</si>
  <si>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</si>
  <si>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</si>
  <si>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</si>
  <si>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</si>
  <si>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</si>
  <si>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</si>
  <si>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</si>
  <si>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</si>
  <si>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</si>
  <si>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</si>
  <si>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</si>
  <si>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</si>
  <si>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</si>
  <si>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</si>
  <si>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</si>
  <si>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</si>
  <si>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</si>
  <si>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</si>
  <si>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</si>
  <si>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</si>
  <si>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</si>
  <si>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</si>
  <si>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</si>
  <si>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</si>
  <si>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</si>
  <si>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</si>
  <si>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</si>
  <si>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</si>
  <si>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</si>
  <si>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</si>
  <si>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</si>
  <si>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</si>
  <si>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</si>
  <si>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</si>
  <si>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</si>
  <si>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</si>
  <si>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</si>
  <si>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</si>
  <si>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</si>
  <si>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</si>
  <si>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</si>
  <si>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</si>
  <si>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</si>
  <si>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</si>
  <si>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</si>
  <si>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</si>
  <si>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</si>
  <si>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</si>
  <si>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</si>
  <si>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</si>
  <si>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</si>
  <si>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</si>
  <si>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</si>
  <si>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</si>
  <si>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</si>
  <si>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</si>
  <si>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</si>
  <si>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</si>
  <si>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</si>
  <si>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</si>
  <si>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</si>
  <si>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</si>
  <si>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</si>
  <si>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</si>
  <si>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</si>
  <si>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</si>
  <si>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</si>
  <si>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</si>
  <si>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</si>
  <si>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</si>
  <si>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</si>
  <si>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</si>
  <si>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</si>
  <si>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</si>
  <si>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</si>
  <si>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</si>
  <si>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</si>
  <si>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</si>
  <si>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</si>
  <si>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</si>
  <si>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</si>
  <si>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</si>
  <si>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</si>
  <si>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</si>
  <si>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</si>
  <si>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</si>
  <si>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</si>
  <si>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</si>
  <si>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</si>
  <si>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</si>
  <si>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</si>
  <si>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</si>
  <si>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</si>
  <si>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</si>
  <si>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</si>
  <si>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</si>
  <si>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</si>
  <si>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</si>
  <si>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</si>
  <si>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</si>
  <si>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</si>
  <si>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</si>
  <si>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</si>
  <si>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</si>
  <si>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</si>
  <si>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</si>
  <si>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</si>
  <si>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</si>
  <si>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</si>
  <si>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</si>
  <si>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</si>
  <si>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</si>
  <si>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</si>
  <si>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</si>
  <si>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</si>
  <si>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</si>
  <si>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</si>
  <si>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</si>
  <si>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</si>
  <si>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</si>
  <si>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</si>
  <si>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</si>
  <si>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</si>
  <si>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</si>
  <si>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</si>
  <si>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Для коммерческого 
оператора</t>
  </si>
  <si>
    <t>2020-2024</t>
  </si>
  <si>
    <t>Акционерное общество "РАО Энергетические системы Востока" (АО "РАО ЭС Востока")</t>
  </si>
  <si>
    <t>ГТУ-ТЭЦ в г.Владивостоке на площадке ЦПВБ</t>
  </si>
  <si>
    <t>Акционерное общество «РАО Энергетические системы Востока»</t>
  </si>
  <si>
    <t>АО «РАО ЭС Востока»</t>
  </si>
  <si>
    <t>ул. Ленинградская, 46, г. Хабаровск, Хабаровский край, 680021</t>
  </si>
  <si>
    <t>ул. Малая Дмитровка, 7, г. Москва, 127006</t>
  </si>
  <si>
    <t>2801133630</t>
  </si>
  <si>
    <t>272401001</t>
  </si>
  <si>
    <t>Шульгинов Николай Григорьевич</t>
  </si>
  <si>
    <t>rao-esv@rao-esv.ru</t>
  </si>
  <si>
    <t>800-333-80-00, 495-122-05-55, 495-785-09-56</t>
  </si>
  <si>
    <t>495-225-37-37, вн. 1776</t>
  </si>
  <si>
    <t>приказ Минэнерго России от 14.11.2018 №1033</t>
  </si>
  <si>
    <t>не утвержден</t>
  </si>
  <si>
    <t>утверждена Советом директоров АО "РАО ЭС Востока" 23.03.2018, протокол №179</t>
  </si>
  <si>
    <t>проект одобрен  Советом директоров АО "РАО ЭС Востока" 19.12.2019, протокол № 213, направлен в Минэнерго России 26.12.2019(исх.№501/РАО)</t>
  </si>
  <si>
    <t>рублей/куб. метр</t>
  </si>
  <si>
    <t>рублей/тыс. кВт·ч</t>
  </si>
  <si>
    <t>Фактические показатели за год, предшествующий базовому периоду</t>
  </si>
  <si>
    <t>2020 (c 01.07.2020)</t>
  </si>
  <si>
    <t>утверждена Советом директоров АО "РАО ЭС Востока" 29.03.2019, протокол №198</t>
  </si>
  <si>
    <t>2020 (прогноз с учетом перерегулирования)</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</si>
</sst>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4" fontId="3" fillId="0" borderId="16"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8" xfId="0" applyNumberFormat="1" applyFont="1" applyBorder="1" applyAlignment="1">
      <alignment horizontal="center" vertical="top" wrapText="1"/>
    </xf>
    <xf numFmtId="4" fontId="3" fillId="0" borderId="19"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19" xfId="0" applyNumberFormat="1" applyFont="1" applyBorder="1" applyAlignment="1">
      <alignment horizontal="center" vertical="center" wrapText="1"/>
    </xf>
    <xf numFmtId="4" fontId="3" fillId="0" borderId="19" xfId="0" applyNumberFormat="1" applyFont="1" applyFill="1" applyBorder="1" applyAlignment="1">
      <alignment horizontal="center" vertical="top" wrapText="1"/>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2" fillId="0" borderId="19" xfId="0" applyNumberFormat="1" applyFont="1" applyBorder="1" applyAlignment="1">
      <alignment horizontal="center" wrapText="1"/>
    </xf>
    <xf numFmtId="0" fontId="1" fillId="0" borderId="14" xfId="0" applyNumberFormat="1" applyFont="1" applyBorder="1" applyAlignment="1">
      <alignment horizontal="center"/>
    </xf>
    <xf numFmtId="0" fontId="3" fillId="0" borderId="11"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4"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7" xfId="0" applyNumberFormat="1" applyFont="1" applyBorder="1" applyAlignment="1">
      <alignment horizontal="center"/>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49" fontId="1" fillId="0" borderId="17" xfId="0" applyNumberFormat="1" applyFont="1" applyBorder="1" applyAlignment="1">
      <alignment horizontal="center"/>
    </xf>
    <xf numFmtId="49" fontId="7" fillId="0" borderId="17" xfId="42" applyNumberFormat="1" applyBorder="1" applyAlignment="1" applyProtection="1">
      <alignment horizontal="center"/>
      <protection/>
    </xf>
    <xf numFmtId="0" fontId="3" fillId="0" borderId="19" xfId="0" applyNumberFormat="1" applyFont="1" applyBorder="1" applyAlignment="1">
      <alignment horizontal="left" vertical="top"/>
    </xf>
    <xf numFmtId="0" fontId="3" fillId="0" borderId="19"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2020\&#1055;&#1077;&#1088;&#1077;&#1088;&#1077;&#1075;&#1091;&#1083;&#1080;&#1088;&#1086;&#1074;&#1072;&#1085;&#1080;&#1077;%202020\GRES.ZATRAT.NCZ.2020(v1.0)%20&#1087;&#1077;&#1088;&#1077;&#1088;&#1077;&#1075;&#1091;&#1083;&#1080;&#1088;&#1086;&#1074;&#1072;&#1085;&#1080;&#10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2020-2024\GRES.ZATRAT.NCZ.2020(v1.0)%20&#1087;&#1077;&#1088;&#1077;&#1088;&#1077;&#1075;&#1091;&#1083;&#1080;&#1088;&#1086;&#1074;&#1072;&#1085;&#1080;&#10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2;&#1099;&#1088;&#1091;&#1095;&#1082;&#1072;_&#1087;&#1077;&#1088;&#1074;&#1080;&#1095;&#1082;&#1072;\&#1040;&#1085;&#1072;&#1083;&#1080;&#1079;%20&#1074;&#1099;&#1088;&#1091;&#1095;&#1082;&#1080;%20&#1041;&#1059;%20&#1080;%204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8;&#1090;&#1086;&#1075;&#1080;%20&#1089;%20&#1092;&#1080;&#1085;&#1088;&#1077;&#1079;&#1086;&#1084;%20201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4;&#1077;&#1082;&#1072;&#1073;&#1088;&#1100;\&#1054;&#1090;&#1095;&#1077;&#1090;&#1085;&#1086;&#1089;&#1090;&#1100;%20&#1074;%20&#1044;&#1043;&#1050;%20&#1076;&#1077;&#1082;&#1072;&#1073;&#1088;&#110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2020-2024\&#1041;&#1091;&#1093;&#1075;&#1072;&#1083;&#1090;&#1077;&#1088;&#1089;&#1082;&#1072;&#1103;%20&#1080;%20&#1089;&#1090;&#1072;&#1090;&#1086;&#1090;&#1095;&#1077;&#1090;&#1085;&#1086;&#1089;&#1090;&#1100;\6-&#1058;&#1055;\&#1092;&#1086;&#1088;&#1084;&#1072;%206-&#1058;&#1055;%20&#1058;&#1069;&#1062;%20&#1042;&#1086;&#1089;&#1090;&#1086;&#1095;&#1085;&#1072;&#1103;%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2020-2024\&#1041;&#1091;&#1093;&#1075;&#1072;&#1083;&#1090;&#1077;&#1088;&#1089;&#1082;&#1072;&#1103;%20&#1080;%20&#1089;&#1090;&#1072;&#1090;&#1086;&#1090;&#1095;&#1077;&#1090;&#1085;&#1086;&#1089;&#1090;&#1100;\6-&#1058;&#1055;\&#1052;&#1072;&#1082;&#1077;&#1090;_51320%20(6-&#1058;&#1055;20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ao-esv.ru\ROOT\&#1044;&#1077;&#1087;&#1072;&#1088;&#1090;&#1072;&#1084;&#1077;&#1085;&#1090;\&#1058;&#1072;&#1088;&#1080;&#1092;&#1085;&#1086;&#1081;%20&#1087;&#1086;&#1083;&#1080;&#1090;&#1080;&#1082;&#1080;\&#1058;&#1069;&#1062;%20&#1042;&#1086;&#1089;&#1090;&#1086;&#1095;&#1085;&#1072;&#1103;%20(&#1062;&#1055;&#1042;&#1041;)\2020\&#1069;&#1083;&#1077;&#1082;&#1090;&#1088;&#1086;\&#1069;&#1054;&#1058;\&#1069;&#1082;&#1089;&#1087;&#1077;&#1088;&#1090;&#1080;&#1079;&#1072;\GRES.ZATRAT.NCZ.2020(v1.0)%20&#1082;%20&#1091;&#1090;&#107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88;&#1072;&#1089;&#1095;&#1077;&#1090;_&#1101;&#1083;&#1077;&#1082;&#1090;&#1088;&#1086;_2021%202%20&#1074;&#1072;&#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0"/>
      <sheetName val="0.1"/>
      <sheetName val="1"/>
      <sheetName val="2"/>
      <sheetName val="2.1"/>
      <sheetName val="2.2"/>
      <sheetName val="2.1 21-24"/>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ОР"/>
      <sheetName val="ОР 20-24"/>
      <sheetName val="НР 20-24"/>
      <sheetName val="вода"/>
      <sheetName val="цена ээ"/>
      <sheetName val="цена мощность"/>
      <sheetName val="теплоноситель"/>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 val="GRES.ZATRAT.NCZ.2020(v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0"/>
      <sheetName val="0.1"/>
      <sheetName val="1"/>
      <sheetName val="2"/>
      <sheetName val="2.1"/>
      <sheetName val="2.2"/>
      <sheetName val="2.1 21-24"/>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ОР"/>
      <sheetName val="ОР 20-24"/>
      <sheetName val="НР 20-24"/>
      <sheetName val="вода"/>
      <sheetName val="цена ээ"/>
      <sheetName val="цена мощность"/>
      <sheetName val="теплоноситель"/>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s>
    <sheetDataSet>
      <sheetData sheetId="42">
        <row r="19">
          <cell r="D19">
            <v>569184.5444011609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э"/>
      <sheetName val="ээ"/>
      <sheetName val="тн"/>
    </sheetNames>
    <sheetDataSet>
      <sheetData sheetId="0">
        <row r="79">
          <cell r="D79">
            <v>686821.6606466668</v>
          </cell>
        </row>
      </sheetData>
      <sheetData sheetId="1">
        <row r="38">
          <cell r="E38">
            <v>1026.6064087014302</v>
          </cell>
        </row>
        <row r="39">
          <cell r="E39">
            <v>672360.663022939</v>
          </cell>
        </row>
        <row r="80">
          <cell r="D80">
            <v>482187.60409000004</v>
          </cell>
        </row>
        <row r="81">
          <cell r="D81">
            <v>805074.18458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Шаблон"/>
      <sheetName val="проценты"/>
    </sheetNames>
    <sheetDataSet>
      <sheetData sheetId="0">
        <row r="7">
          <cell r="AO7">
            <v>439.97231899999997</v>
          </cell>
          <cell r="AP7">
            <v>808653.608</v>
          </cell>
        </row>
        <row r="11">
          <cell r="AO11">
            <v>392.35948500000006</v>
          </cell>
        </row>
        <row r="14">
          <cell r="AO14">
            <v>1165424977.0780895</v>
          </cell>
          <cell r="AP14">
            <v>1393767225.896295</v>
          </cell>
        </row>
        <row r="19">
          <cell r="AO19">
            <v>467932161.65875006</v>
          </cell>
          <cell r="AP19">
            <v>542028382.7112498</v>
          </cell>
        </row>
        <row r="36">
          <cell r="AO36">
            <v>583942.33</v>
          </cell>
        </row>
        <row r="40">
          <cell r="AO40">
            <v>434899039.12</v>
          </cell>
          <cell r="AP40">
            <v>558083389.4</v>
          </cell>
        </row>
        <row r="72">
          <cell r="AO72">
            <v>167276982.16168505</v>
          </cell>
          <cell r="AP72">
            <v>226122945.3883149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экономика(01)"/>
      <sheetName val="производство(01)"/>
      <sheetName val="теплоноситель(01)"/>
      <sheetName val="экономика(02)"/>
      <sheetName val="производство(02)"/>
      <sheetName val="теплоноситель(02)"/>
      <sheetName val="экономика(03)"/>
      <sheetName val="производство(03)"/>
      <sheetName val="теплоноситель(03)"/>
      <sheetName val="экономика 1 кв"/>
      <sheetName val="производство 1 кв"/>
      <sheetName val="экономика(04)"/>
      <sheetName val="производство(04)"/>
      <sheetName val="теплоноситель(04)"/>
      <sheetName val="экономика(04)нов форма"/>
      <sheetName val="экономика(05)"/>
      <sheetName val="производство(05)"/>
      <sheetName val="теплоноситель(05)"/>
      <sheetName val="экономика(05)нов форма"/>
      <sheetName val="экономика(06)"/>
      <sheetName val="производство(06)"/>
      <sheetName val="теплоноситель(06)"/>
      <sheetName val="экономика(06)нов форма"/>
      <sheetName val="экономика(07)"/>
      <sheetName val="производство(07)"/>
      <sheetName val="теплоноситель(07)"/>
      <sheetName val="экономика(08)"/>
      <sheetName val="производство(08)"/>
      <sheetName val="теплоноситель(08)"/>
      <sheetName val="экономика(09)"/>
      <sheetName val="производство(09)"/>
      <sheetName val="теплоноситель(09)"/>
      <sheetName val="экономика(10)"/>
      <sheetName val="производство(10)"/>
      <sheetName val="теплоноситель(10)"/>
      <sheetName val="экономика(11)"/>
      <sheetName val="производство(11)"/>
      <sheetName val="теплоноситель(11)"/>
      <sheetName val="экономика(12)"/>
      <sheetName val="производство(12)"/>
      <sheetName val="теплоноситель(12)"/>
      <sheetName val="Лист1"/>
    </sheetNames>
    <sheetDataSet>
      <sheetData sheetId="39">
        <row r="119">
          <cell r="H119">
            <v>1817.0940118819353</v>
          </cell>
        </row>
        <row r="120">
          <cell r="H120">
            <v>1175.2271727391178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тр.1"/>
      <sheetName val="стр.2_4"/>
    </sheetNames>
    <sheetDataSet>
      <sheetData sheetId="1">
        <row r="51">
          <cell r="CU51">
            <v>253.71</v>
          </cell>
        </row>
        <row r="52">
          <cell r="EC52">
            <v>146.06705248262492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11">
          <cell r="F11">
            <v>139460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Индексы"/>
      <sheetName val="0"/>
      <sheetName val="0 (2)"/>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s>
    <sheetDataSet>
      <sheetData sheetId="7">
        <row r="8">
          <cell r="H8">
            <v>139.46</v>
          </cell>
        </row>
        <row r="9">
          <cell r="H9">
            <v>590</v>
          </cell>
        </row>
        <row r="11">
          <cell r="H11">
            <v>508.87489999999997</v>
          </cell>
        </row>
        <row r="12">
          <cell r="H12">
            <v>830.2</v>
          </cell>
        </row>
        <row r="13">
          <cell r="H13">
            <v>830.2</v>
          </cell>
        </row>
        <row r="18">
          <cell r="H18">
            <v>1102483.8908557177</v>
          </cell>
        </row>
        <row r="92">
          <cell r="H92">
            <v>540486.8434953477</v>
          </cell>
        </row>
        <row r="94">
          <cell r="H94">
            <v>617.7741285999999</v>
          </cell>
        </row>
        <row r="95">
          <cell r="H95">
            <v>952541.7187462308</v>
          </cell>
        </row>
        <row r="103">
          <cell r="H103">
            <v>1517006.6589335068</v>
          </cell>
        </row>
        <row r="104">
          <cell r="H104">
            <v>555806.4981449767</v>
          </cell>
        </row>
      </sheetData>
      <sheetData sheetId="11">
        <row r="23">
          <cell r="E23">
            <v>216.4</v>
          </cell>
        </row>
        <row r="26">
          <cell r="E26">
            <v>138.4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1"/>
      <sheetName val="2.2"/>
      <sheetName val="2.3"/>
      <sheetName val="ОР 20-24"/>
      <sheetName val="2.5"/>
      <sheetName val="2.7"/>
      <sheetName val="2.8"/>
      <sheetName val="3 цена ээ"/>
      <sheetName val="4 цена мощность"/>
    </sheetNames>
    <sheetDataSet>
      <sheetData sheetId="0">
        <row r="6">
          <cell r="D6">
            <v>590</v>
          </cell>
          <cell r="E6">
            <v>590</v>
          </cell>
        </row>
        <row r="17">
          <cell r="D17">
            <v>508.87489999999997</v>
          </cell>
          <cell r="E17">
            <v>499.00461582925857</v>
          </cell>
        </row>
        <row r="18">
          <cell r="D18">
            <v>830.2</v>
          </cell>
          <cell r="E18">
            <v>835.7</v>
          </cell>
        </row>
        <row r="23">
          <cell r="D23">
            <v>241.67676255243396</v>
          </cell>
          <cell r="E23">
            <v>241.91674216592094</v>
          </cell>
        </row>
        <row r="26">
          <cell r="D26">
            <v>145.0976632136835</v>
          </cell>
          <cell r="E26">
            <v>147.44166566949858</v>
          </cell>
        </row>
        <row r="108">
          <cell r="D108">
            <v>1188371.7054531192</v>
          </cell>
          <cell r="E108">
            <v>1205303.878149366</v>
          </cell>
        </row>
        <row r="117">
          <cell r="D117">
            <v>604661.3538708161</v>
          </cell>
          <cell r="E117">
            <v>598599.8432966487</v>
          </cell>
        </row>
      </sheetData>
      <sheetData sheetId="2">
        <row r="26">
          <cell r="C26">
            <v>379270.8830438272</v>
          </cell>
          <cell r="D26">
            <v>420584.05929181527</v>
          </cell>
        </row>
        <row r="28">
          <cell r="C28">
            <v>332241.29354639264</v>
          </cell>
          <cell r="D28">
            <v>368431.6359396301</v>
          </cell>
        </row>
      </sheetData>
      <sheetData sheetId="4">
        <row r="94">
          <cell r="D94">
            <v>1108693.51164</v>
          </cell>
          <cell r="E94">
            <v>1107773.7474600002</v>
          </cell>
        </row>
      </sheetData>
      <sheetData sheetId="5">
        <row r="25">
          <cell r="D25">
            <v>1646207.7321508552</v>
          </cell>
          <cell r="F25">
            <v>1629821.093435326</v>
          </cell>
        </row>
        <row r="27">
          <cell r="D27">
            <v>1444297.9845834905</v>
          </cell>
          <cell r="F27">
            <v>1430084.560685313</v>
          </cell>
        </row>
      </sheetData>
      <sheetData sheetId="6">
        <row r="11">
          <cell r="C11">
            <v>14281.614715425821</v>
          </cell>
          <cell r="D11">
            <v>15168.359778000027</v>
          </cell>
        </row>
        <row r="13">
          <cell r="C13">
            <v>12510.694490713018</v>
          </cell>
          <cell r="D13">
            <v>13287.483165528021</v>
          </cell>
        </row>
      </sheetData>
      <sheetData sheetId="7">
        <row r="8">
          <cell r="D8">
            <v>604661.3538708161</v>
          </cell>
          <cell r="E8">
            <v>598599.8432966487</v>
          </cell>
        </row>
        <row r="9">
          <cell r="D9">
            <v>859.7442854499999</v>
          </cell>
          <cell r="E9">
            <v>868.6885251134596</v>
          </cell>
        </row>
        <row r="14">
          <cell r="D14">
            <v>1048.78</v>
          </cell>
          <cell r="E14">
            <v>1201.3286306491377</v>
          </cell>
        </row>
        <row r="15">
          <cell r="D15">
            <v>1331.3452265811345</v>
          </cell>
          <cell r="E15">
            <v>1201.3286306491377</v>
          </cell>
        </row>
        <row r="17">
          <cell r="D17">
            <v>1047.62</v>
          </cell>
          <cell r="E17">
            <v>1199.5877879844463</v>
          </cell>
        </row>
        <row r="18">
          <cell r="D18">
            <v>1329.1251659628153</v>
          </cell>
          <cell r="E18">
            <v>1199.5877879844463</v>
          </cell>
        </row>
      </sheetData>
      <sheetData sheetId="8">
        <row r="8">
          <cell r="D8">
            <v>332241.29354639264</v>
          </cell>
          <cell r="E8">
            <v>368431.6359396301</v>
          </cell>
        </row>
        <row r="9">
          <cell r="D9">
            <v>1443438.2402980404</v>
          </cell>
          <cell r="E9">
            <v>1429215.8721601996</v>
          </cell>
        </row>
        <row r="10">
          <cell r="D10">
            <v>12510.694490713018</v>
          </cell>
          <cell r="E10">
            <v>13287.483165528021</v>
          </cell>
        </row>
        <row r="19">
          <cell r="D19">
            <v>569184.5444011609</v>
          </cell>
          <cell r="E19">
            <v>1082111.3528761878</v>
          </cell>
        </row>
        <row r="20">
          <cell r="D20">
            <v>1567856.2179860778</v>
          </cell>
          <cell r="E20">
            <v>1082111.3528761878</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o-esv@rao-esv.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208"/>
  <sheetViews>
    <sheetView view="pageBreakPreview" zoomScaleSheetLayoutView="100" zoomScalePageLayoutView="0" workbookViewId="0" topLeftCell="A30">
      <pane xSplit="35" ySplit="134" topLeftCell="BG203" activePane="bottomRight" state="frozen"/>
      <selection pane="topLeft" activeCell="A30" sqref="A30"/>
      <selection pane="topRight" activeCell="AJ30" sqref="AJ30"/>
      <selection pane="bottomLeft" activeCell="A163" sqref="A163"/>
      <selection pane="bottomRight" activeCell="DB177" sqref="DB177:DR177"/>
    </sheetView>
  </sheetViews>
  <sheetFormatPr defaultColWidth="0.875" defaultRowHeight="12.75"/>
  <cols>
    <col min="1" max="88" width="0.875" style="1" customWidth="1"/>
    <col min="89" max="16384" width="0.875" style="1" customWidth="1"/>
  </cols>
  <sheetData>
    <row r="1" s="3" customFormat="1" ht="12.75">
      <c r="BQ1" s="3" t="s">
        <v>3</v>
      </c>
    </row>
    <row r="2" spans="69:105" s="3" customFormat="1" ht="39.75" customHeight="1">
      <c r="BQ2" s="40" t="s">
        <v>4</v>
      </c>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ht="3" customHeight="1"/>
    <row r="4" spans="69:105" s="4" customFormat="1" ht="24" customHeight="1">
      <c r="BQ4" s="39" t="s">
        <v>5</v>
      </c>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6" spans="105:122" ht="15.75">
      <c r="DA6" s="6" t="s">
        <v>6</v>
      </c>
      <c r="DR6" s="6" t="s">
        <v>6</v>
      </c>
    </row>
    <row r="8" spans="1:105" s="5" customFormat="1" ht="16.5">
      <c r="A8" s="42" t="s">
        <v>7</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05" s="5" customFormat="1" ht="16.5">
      <c r="A10" s="42" t="s">
        <v>8</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9</v>
      </c>
      <c r="AV11" s="43" t="s">
        <v>278</v>
      </c>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5" t="s">
        <v>10</v>
      </c>
    </row>
    <row r="12" spans="1:105" s="5" customFormat="1" ht="16.5">
      <c r="A12" s="42" t="s">
        <v>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15.75">
      <c r="A14" s="35" t="s">
        <v>279</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row>
    <row r="15" spans="1:105" s="3" customFormat="1" ht="12.75">
      <c r="A15" s="36" t="s">
        <v>12</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row>
    <row r="16" spans="1:105" ht="15.75">
      <c r="A16" s="35" t="s">
        <v>280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row>
    <row r="18" spans="1:105" ht="15.75">
      <c r="A18" s="37" t="s">
        <v>13</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20" spans="1:105" ht="15.75">
      <c r="A20" s="1" t="s">
        <v>14</v>
      </c>
      <c r="AA20" s="35" t="s">
        <v>281</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ht="15.75">
      <c r="A21" s="1" t="s">
        <v>15</v>
      </c>
      <c r="AH21" s="41" t="s">
        <v>282</v>
      </c>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ht="15.75">
      <c r="A22" s="1" t="s">
        <v>16</v>
      </c>
      <c r="X22" s="38" t="s">
        <v>283</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row>
    <row r="23" spans="1:105" ht="15.75">
      <c r="A23" s="1" t="s">
        <v>17</v>
      </c>
      <c r="X23" s="44" t="s">
        <v>284</v>
      </c>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row>
    <row r="24" spans="1:105" ht="15.75">
      <c r="A24" s="1" t="s">
        <v>18</v>
      </c>
      <c r="H24" s="38" t="s">
        <v>285</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row>
    <row r="25" spans="1:105" ht="15.75">
      <c r="A25" s="1" t="s">
        <v>19</v>
      </c>
      <c r="H25" s="38" t="s">
        <v>286</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row>
    <row r="26" spans="1:105" ht="15.75">
      <c r="A26" s="1" t="s">
        <v>20</v>
      </c>
      <c r="Z26" s="41" t="s">
        <v>287</v>
      </c>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row>
    <row r="27" spans="1:105" ht="15.75">
      <c r="A27" s="1" t="s">
        <v>21</v>
      </c>
      <c r="AF27" s="45" t="s">
        <v>288</v>
      </c>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row>
    <row r="28" spans="1:105" ht="15.75">
      <c r="A28" s="1" t="s">
        <v>22</v>
      </c>
      <c r="Z28" s="38" t="s">
        <v>289</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row>
    <row r="29" spans="1:105" ht="15.75">
      <c r="A29" s="1" t="s">
        <v>23</v>
      </c>
      <c r="H29" s="38" t="s">
        <v>290</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row>
    <row r="31" spans="1:105" ht="15.75">
      <c r="A31" s="37" t="s">
        <v>24</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3" spans="1:122" s="3" customFormat="1" ht="57" customHeight="1">
      <c r="A33" s="14"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4" t="s">
        <v>1</v>
      </c>
      <c r="AK33" s="15"/>
      <c r="AL33" s="15"/>
      <c r="AM33" s="15"/>
      <c r="AN33" s="15"/>
      <c r="AO33" s="15"/>
      <c r="AP33" s="15"/>
      <c r="AQ33" s="15"/>
      <c r="AR33" s="15"/>
      <c r="AS33" s="15"/>
      <c r="AT33" s="15"/>
      <c r="AU33" s="15"/>
      <c r="AV33" s="15"/>
      <c r="AW33" s="15"/>
      <c r="AX33" s="15"/>
      <c r="AY33" s="16"/>
      <c r="AZ33" s="30" t="s">
        <v>297</v>
      </c>
      <c r="BA33" s="30"/>
      <c r="BB33" s="30"/>
      <c r="BC33" s="30"/>
      <c r="BD33" s="30"/>
      <c r="BE33" s="30"/>
      <c r="BF33" s="30"/>
      <c r="BG33" s="30"/>
      <c r="BH33" s="30"/>
      <c r="BI33" s="30"/>
      <c r="BJ33" s="30"/>
      <c r="BK33" s="30"/>
      <c r="BL33" s="30"/>
      <c r="BM33" s="30"/>
      <c r="BN33" s="30"/>
      <c r="BO33" s="30"/>
      <c r="BP33" s="30"/>
      <c r="BQ33" s="30"/>
      <c r="BR33" s="30"/>
      <c r="BS33" s="30"/>
      <c r="BT33" s="30" t="s">
        <v>227</v>
      </c>
      <c r="BU33" s="30"/>
      <c r="BV33" s="30"/>
      <c r="BW33" s="30"/>
      <c r="BX33" s="30"/>
      <c r="BY33" s="30"/>
      <c r="BZ33" s="30"/>
      <c r="CA33" s="30"/>
      <c r="CB33" s="30"/>
      <c r="CC33" s="30"/>
      <c r="CD33" s="30"/>
      <c r="CE33" s="30"/>
      <c r="CF33" s="30"/>
      <c r="CG33" s="30"/>
      <c r="CH33" s="30"/>
      <c r="CI33" s="30"/>
      <c r="CJ33" s="30"/>
      <c r="CK33" s="20" t="s">
        <v>2</v>
      </c>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row>
    <row r="34" spans="1:122" s="3" customFormat="1" ht="25.5" customHeight="1">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9"/>
      <c r="AJ34" s="17"/>
      <c r="AK34" s="18"/>
      <c r="AL34" s="18"/>
      <c r="AM34" s="18"/>
      <c r="AN34" s="18"/>
      <c r="AO34" s="18"/>
      <c r="AP34" s="18"/>
      <c r="AQ34" s="18"/>
      <c r="AR34" s="18"/>
      <c r="AS34" s="18"/>
      <c r="AT34" s="18"/>
      <c r="AU34" s="18"/>
      <c r="AV34" s="18"/>
      <c r="AW34" s="18"/>
      <c r="AX34" s="18"/>
      <c r="AY34" s="19"/>
      <c r="AZ34" s="30">
        <v>2019</v>
      </c>
      <c r="BA34" s="30"/>
      <c r="BB34" s="30"/>
      <c r="BC34" s="30"/>
      <c r="BD34" s="30"/>
      <c r="BE34" s="30"/>
      <c r="BF34" s="30"/>
      <c r="BG34" s="30"/>
      <c r="BH34" s="30"/>
      <c r="BI34" s="30"/>
      <c r="BJ34" s="30"/>
      <c r="BK34" s="30"/>
      <c r="BL34" s="30"/>
      <c r="BM34" s="30"/>
      <c r="BN34" s="30"/>
      <c r="BO34" s="30"/>
      <c r="BP34" s="30"/>
      <c r="BQ34" s="30"/>
      <c r="BR34" s="30"/>
      <c r="BS34" s="30"/>
      <c r="BT34" s="30">
        <v>2020</v>
      </c>
      <c r="BU34" s="30"/>
      <c r="BV34" s="30"/>
      <c r="BW34" s="30"/>
      <c r="BX34" s="30"/>
      <c r="BY34" s="30"/>
      <c r="BZ34" s="30"/>
      <c r="CA34" s="30"/>
      <c r="CB34" s="30"/>
      <c r="CC34" s="30"/>
      <c r="CD34" s="30"/>
      <c r="CE34" s="30"/>
      <c r="CF34" s="30"/>
      <c r="CG34" s="30"/>
      <c r="CH34" s="30"/>
      <c r="CI34" s="30"/>
      <c r="CJ34" s="30"/>
      <c r="CK34" s="30" t="s">
        <v>298</v>
      </c>
      <c r="CL34" s="30"/>
      <c r="CM34" s="30"/>
      <c r="CN34" s="30"/>
      <c r="CO34" s="30"/>
      <c r="CP34" s="30"/>
      <c r="CQ34" s="30"/>
      <c r="CR34" s="30"/>
      <c r="CS34" s="30"/>
      <c r="CT34" s="30"/>
      <c r="CU34" s="30"/>
      <c r="CV34" s="30"/>
      <c r="CW34" s="30"/>
      <c r="CX34" s="30"/>
      <c r="CY34" s="30"/>
      <c r="CZ34" s="30"/>
      <c r="DA34" s="30"/>
      <c r="DB34" s="30">
        <v>2021</v>
      </c>
      <c r="DC34" s="30"/>
      <c r="DD34" s="30"/>
      <c r="DE34" s="30"/>
      <c r="DF34" s="30"/>
      <c r="DG34" s="30"/>
      <c r="DH34" s="30"/>
      <c r="DI34" s="30"/>
      <c r="DJ34" s="30"/>
      <c r="DK34" s="30"/>
      <c r="DL34" s="30"/>
      <c r="DM34" s="30"/>
      <c r="DN34" s="30"/>
      <c r="DO34" s="30"/>
      <c r="DP34" s="30"/>
      <c r="DQ34" s="30"/>
      <c r="DR34" s="30"/>
    </row>
    <row r="35" spans="1:105" s="2" customFormat="1" ht="45.75" customHeight="1" hidden="1">
      <c r="A35" s="34" t="s">
        <v>25</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row>
    <row r="36" spans="1:122" s="3" customFormat="1" ht="27.75" customHeight="1" hidden="1">
      <c r="A36" s="32" t="s">
        <v>27</v>
      </c>
      <c r="B36" s="32"/>
      <c r="C36" s="32"/>
      <c r="D36" s="32"/>
      <c r="E36" s="32"/>
      <c r="F36" s="32"/>
      <c r="G36" s="32"/>
      <c r="H36" s="33" t="s">
        <v>26</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row>
    <row r="37" spans="1:122" ht="15" customHeight="1" hidden="1">
      <c r="A37" s="32" t="s">
        <v>29</v>
      </c>
      <c r="B37" s="32"/>
      <c r="C37" s="32"/>
      <c r="D37" s="32"/>
      <c r="E37" s="32"/>
      <c r="F37" s="32"/>
      <c r="G37" s="32"/>
      <c r="H37" s="33" t="s">
        <v>30</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9" t="s">
        <v>31</v>
      </c>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row>
    <row r="38" spans="1:122" s="3" customFormat="1" ht="15" customHeight="1" hidden="1">
      <c r="A38" s="32" t="s">
        <v>32</v>
      </c>
      <c r="B38" s="32"/>
      <c r="C38" s="32"/>
      <c r="D38" s="32"/>
      <c r="E38" s="32"/>
      <c r="F38" s="32"/>
      <c r="G38" s="32"/>
      <c r="H38" s="33" t="s">
        <v>33</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9" t="s">
        <v>31</v>
      </c>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row>
    <row r="39" spans="1:122" s="3" customFormat="1" ht="40.5" customHeight="1" hidden="1">
      <c r="A39" s="32" t="s">
        <v>34</v>
      </c>
      <c r="B39" s="32"/>
      <c r="C39" s="32"/>
      <c r="D39" s="32"/>
      <c r="E39" s="32"/>
      <c r="F39" s="32"/>
      <c r="G39" s="32"/>
      <c r="H39" s="33" t="s">
        <v>35</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9" t="s">
        <v>31</v>
      </c>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row>
    <row r="40" spans="1:122" s="3" customFormat="1" ht="14.25" customHeight="1" hidden="1">
      <c r="A40" s="32" t="s">
        <v>36</v>
      </c>
      <c r="B40" s="32"/>
      <c r="C40" s="32"/>
      <c r="D40" s="32"/>
      <c r="E40" s="32"/>
      <c r="F40" s="32"/>
      <c r="G40" s="32"/>
      <c r="H40" s="33" t="s">
        <v>37</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9" t="s">
        <v>31</v>
      </c>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row>
    <row r="41" spans="1:122" s="3" customFormat="1" ht="27.75" customHeight="1" hidden="1">
      <c r="A41" s="32" t="s">
        <v>38</v>
      </c>
      <c r="B41" s="32"/>
      <c r="C41" s="32"/>
      <c r="D41" s="32"/>
      <c r="E41" s="32"/>
      <c r="F41" s="32"/>
      <c r="G41" s="32"/>
      <c r="H41" s="33" t="s">
        <v>39</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row>
    <row r="42" spans="1:122" s="3" customFormat="1" ht="93" customHeight="1" hidden="1">
      <c r="A42" s="32" t="s">
        <v>40</v>
      </c>
      <c r="B42" s="32"/>
      <c r="C42" s="32"/>
      <c r="D42" s="32"/>
      <c r="E42" s="32"/>
      <c r="F42" s="32"/>
      <c r="G42" s="32"/>
      <c r="H42" s="33" t="s">
        <v>42</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9" t="s">
        <v>41</v>
      </c>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row>
    <row r="43" spans="1:122" s="3" customFormat="1" ht="40.5" customHeight="1" hidden="1">
      <c r="A43" s="32" t="s">
        <v>43</v>
      </c>
      <c r="B43" s="32"/>
      <c r="C43" s="32"/>
      <c r="D43" s="32"/>
      <c r="E43" s="32"/>
      <c r="F43" s="32"/>
      <c r="G43" s="32"/>
      <c r="H43" s="33" t="s">
        <v>44</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row>
    <row r="44" spans="1:122" s="3" customFormat="1" ht="54" customHeight="1" hidden="1">
      <c r="A44" s="32" t="s">
        <v>45</v>
      </c>
      <c r="B44" s="32"/>
      <c r="C44" s="32"/>
      <c r="D44" s="32"/>
      <c r="E44" s="32"/>
      <c r="F44" s="32"/>
      <c r="G44" s="32"/>
      <c r="H44" s="33" t="s">
        <v>47</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9" t="s">
        <v>46</v>
      </c>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row>
    <row r="45" spans="1:122" s="3" customFormat="1" ht="40.5" customHeight="1" hidden="1">
      <c r="A45" s="32" t="s">
        <v>48</v>
      </c>
      <c r="B45" s="32"/>
      <c r="C45" s="32"/>
      <c r="D45" s="32"/>
      <c r="E45" s="32"/>
      <c r="F45" s="32"/>
      <c r="G45" s="32"/>
      <c r="H45" s="33" t="s">
        <v>50</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9" t="s">
        <v>49</v>
      </c>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row>
    <row r="46" spans="1:122" s="3" customFormat="1" ht="15" customHeight="1" hidden="1">
      <c r="A46" s="32" t="s">
        <v>51</v>
      </c>
      <c r="B46" s="32"/>
      <c r="C46" s="32"/>
      <c r="D46" s="32"/>
      <c r="E46" s="32"/>
      <c r="F46" s="32"/>
      <c r="G46" s="32"/>
      <c r="H46" s="33" t="s">
        <v>52</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9" t="s">
        <v>46</v>
      </c>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row>
    <row r="47" spans="1:122" s="3" customFormat="1" ht="27.75" customHeight="1" hidden="1">
      <c r="A47" s="32" t="s">
        <v>53</v>
      </c>
      <c r="B47" s="32"/>
      <c r="C47" s="32"/>
      <c r="D47" s="32"/>
      <c r="E47" s="32"/>
      <c r="F47" s="32"/>
      <c r="G47" s="32"/>
      <c r="H47" s="33" t="s">
        <v>55</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9" t="s">
        <v>54</v>
      </c>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row>
    <row r="48" spans="1:122" s="3" customFormat="1" ht="57" customHeight="1" hidden="1">
      <c r="A48" s="32" t="s">
        <v>56</v>
      </c>
      <c r="B48" s="32"/>
      <c r="C48" s="32"/>
      <c r="D48" s="32"/>
      <c r="E48" s="32"/>
      <c r="F48" s="32"/>
      <c r="G48" s="32"/>
      <c r="H48" s="33" t="s">
        <v>57</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9" t="s">
        <v>54</v>
      </c>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row>
    <row r="49" spans="1:122" s="3" customFormat="1" ht="27.75" customHeight="1" hidden="1">
      <c r="A49" s="32" t="s">
        <v>58</v>
      </c>
      <c r="B49" s="32"/>
      <c r="C49" s="32"/>
      <c r="D49" s="32"/>
      <c r="E49" s="32"/>
      <c r="F49" s="32"/>
      <c r="G49" s="32"/>
      <c r="H49" s="33" t="s">
        <v>59</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9" t="s">
        <v>41</v>
      </c>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row>
    <row r="50" spans="1:122" s="3" customFormat="1" ht="66" customHeight="1" hidden="1">
      <c r="A50" s="32" t="s">
        <v>60</v>
      </c>
      <c r="B50" s="32"/>
      <c r="C50" s="32"/>
      <c r="D50" s="32"/>
      <c r="E50" s="32"/>
      <c r="F50" s="32"/>
      <c r="G50" s="32"/>
      <c r="H50" s="33" t="s">
        <v>275</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row>
    <row r="51" spans="1:122" s="3" customFormat="1" ht="66" customHeight="1" hidden="1">
      <c r="A51" s="32" t="s">
        <v>61</v>
      </c>
      <c r="B51" s="32"/>
      <c r="C51" s="32"/>
      <c r="D51" s="32"/>
      <c r="E51" s="32"/>
      <c r="F51" s="32"/>
      <c r="G51" s="32"/>
      <c r="H51" s="33" t="s">
        <v>62</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9" t="s">
        <v>49</v>
      </c>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row>
    <row r="52" spans="1:122" s="3" customFormat="1" ht="54" customHeight="1" hidden="1">
      <c r="A52" s="32" t="s">
        <v>63</v>
      </c>
      <c r="B52" s="32"/>
      <c r="C52" s="32"/>
      <c r="D52" s="32"/>
      <c r="E52" s="32"/>
      <c r="F52" s="32"/>
      <c r="G52" s="32"/>
      <c r="H52" s="33" t="s">
        <v>64</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row>
    <row r="53" spans="1:122" s="3" customFormat="1" ht="95.25" customHeight="1" hidden="1">
      <c r="A53" s="32" t="s">
        <v>65</v>
      </c>
      <c r="B53" s="32"/>
      <c r="C53" s="32"/>
      <c r="D53" s="32"/>
      <c r="E53" s="32"/>
      <c r="F53" s="32"/>
      <c r="G53" s="32"/>
      <c r="H53" s="33" t="s">
        <v>274</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9" t="s">
        <v>31</v>
      </c>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row>
    <row r="54" spans="1:122" s="3" customFormat="1" ht="15" customHeight="1" hidden="1">
      <c r="A54" s="32"/>
      <c r="B54" s="32"/>
      <c r="C54" s="32"/>
      <c r="D54" s="32"/>
      <c r="E54" s="32"/>
      <c r="F54" s="32"/>
      <c r="G54" s="32"/>
      <c r="H54" s="33" t="s">
        <v>66</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row>
    <row r="55" spans="1:122" s="3" customFormat="1" ht="15" customHeight="1" hidden="1">
      <c r="A55" s="32"/>
      <c r="B55" s="32"/>
      <c r="C55" s="32"/>
      <c r="D55" s="32"/>
      <c r="E55" s="32"/>
      <c r="F55" s="32"/>
      <c r="G55" s="32"/>
      <c r="H55" s="33" t="s">
        <v>67</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row>
    <row r="56" spans="1:122" s="3" customFormat="1" ht="15" customHeight="1" hidden="1">
      <c r="A56" s="32"/>
      <c r="B56" s="32"/>
      <c r="C56" s="32"/>
      <c r="D56" s="32"/>
      <c r="E56" s="32"/>
      <c r="F56" s="32"/>
      <c r="G56" s="32"/>
      <c r="H56" s="33" t="s">
        <v>68</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row>
    <row r="57" spans="1:122" s="3" customFormat="1" ht="15" customHeight="1" hidden="1">
      <c r="A57" s="32"/>
      <c r="B57" s="32"/>
      <c r="C57" s="32"/>
      <c r="D57" s="32"/>
      <c r="E57" s="32"/>
      <c r="F57" s="32"/>
      <c r="G57" s="32"/>
      <c r="H57" s="33" t="s">
        <v>69</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row>
    <row r="58" spans="1:122" s="3" customFormat="1" ht="69.75" customHeight="1" hidden="1">
      <c r="A58" s="32" t="s">
        <v>70</v>
      </c>
      <c r="B58" s="32"/>
      <c r="C58" s="32"/>
      <c r="D58" s="32"/>
      <c r="E58" s="32"/>
      <c r="F58" s="32"/>
      <c r="G58" s="32"/>
      <c r="H58" s="33" t="s">
        <v>276</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9" t="s">
        <v>31</v>
      </c>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row>
    <row r="59" spans="1:122" s="3" customFormat="1" ht="40.5" customHeight="1" hidden="1">
      <c r="A59" s="32" t="s">
        <v>71</v>
      </c>
      <c r="B59" s="32"/>
      <c r="C59" s="32"/>
      <c r="D59" s="32"/>
      <c r="E59" s="32"/>
      <c r="F59" s="32"/>
      <c r="G59" s="32"/>
      <c r="H59" s="33" t="s">
        <v>72</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9" t="s">
        <v>31</v>
      </c>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row>
    <row r="60" spans="1:122" s="3" customFormat="1" ht="27.75" customHeight="1" hidden="1">
      <c r="A60" s="32" t="s">
        <v>73</v>
      </c>
      <c r="B60" s="32"/>
      <c r="C60" s="32"/>
      <c r="D60" s="32"/>
      <c r="E60" s="32"/>
      <c r="F60" s="32"/>
      <c r="G60" s="32"/>
      <c r="H60" s="33" t="s">
        <v>74</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9" t="s">
        <v>31</v>
      </c>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row>
    <row r="61" spans="1:122" s="3" customFormat="1" ht="54" customHeight="1" hidden="1">
      <c r="A61" s="32" t="s">
        <v>75</v>
      </c>
      <c r="B61" s="32"/>
      <c r="C61" s="32"/>
      <c r="D61" s="32"/>
      <c r="E61" s="32"/>
      <c r="F61" s="32"/>
      <c r="G61" s="32"/>
      <c r="H61" s="33" t="s">
        <v>76</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row>
    <row r="62" spans="1:122" s="3" customFormat="1" ht="15" customHeight="1" hidden="1">
      <c r="A62" s="32" t="s">
        <v>77</v>
      </c>
      <c r="B62" s="32"/>
      <c r="C62" s="32"/>
      <c r="D62" s="32"/>
      <c r="E62" s="32"/>
      <c r="F62" s="32"/>
      <c r="G62" s="32"/>
      <c r="H62" s="33" t="s">
        <v>79</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9" t="s">
        <v>78</v>
      </c>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row>
    <row r="63" spans="1:122" s="3" customFormat="1" ht="40.5" customHeight="1" hidden="1">
      <c r="A63" s="32" t="s">
        <v>80</v>
      </c>
      <c r="B63" s="32"/>
      <c r="C63" s="32"/>
      <c r="D63" s="32"/>
      <c r="E63" s="32"/>
      <c r="F63" s="32"/>
      <c r="G63" s="32"/>
      <c r="H63" s="33" t="s">
        <v>82</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9" t="s">
        <v>81</v>
      </c>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row>
    <row r="64" spans="1:122" s="3" customFormat="1" ht="54" customHeight="1" hidden="1">
      <c r="A64" s="32" t="s">
        <v>83</v>
      </c>
      <c r="B64" s="32"/>
      <c r="C64" s="32"/>
      <c r="D64" s="32"/>
      <c r="E64" s="32"/>
      <c r="F64" s="32"/>
      <c r="G64" s="32"/>
      <c r="H64" s="33" t="s">
        <v>84</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row>
    <row r="65" spans="1:122" s="3" customFormat="1" ht="27.75" customHeight="1" hidden="1">
      <c r="A65" s="32" t="s">
        <v>85</v>
      </c>
      <c r="B65" s="32"/>
      <c r="C65" s="32"/>
      <c r="D65" s="32"/>
      <c r="E65" s="32"/>
      <c r="F65" s="32"/>
      <c r="G65" s="32"/>
      <c r="H65" s="33" t="s">
        <v>87</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9" t="s">
        <v>86</v>
      </c>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row>
    <row r="66" spans="1:122" s="3" customFormat="1" ht="27.75" customHeight="1" hidden="1">
      <c r="A66" s="32" t="s">
        <v>88</v>
      </c>
      <c r="B66" s="32"/>
      <c r="C66" s="32"/>
      <c r="D66" s="32"/>
      <c r="E66" s="32"/>
      <c r="F66" s="32"/>
      <c r="G66" s="32"/>
      <c r="H66" s="33" t="s">
        <v>90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9" t="s">
        <v>89</v>
      </c>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row>
    <row r="67" spans="1:122" s="3" customFormat="1" ht="40.5" customHeight="1" hidden="1">
      <c r="A67" s="32" t="s">
        <v>91</v>
      </c>
      <c r="B67" s="32"/>
      <c r="C67" s="32"/>
      <c r="D67" s="32"/>
      <c r="E67" s="32"/>
      <c r="F67" s="32"/>
      <c r="G67" s="32"/>
      <c r="H67" s="33" t="s">
        <v>92</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row>
    <row r="68" spans="1:122" s="3" customFormat="1" ht="54" customHeight="1" hidden="1">
      <c r="A68" s="32" t="s">
        <v>93</v>
      </c>
      <c r="B68" s="32"/>
      <c r="C68" s="32"/>
      <c r="D68" s="32"/>
      <c r="E68" s="32"/>
      <c r="F68" s="32"/>
      <c r="G68" s="32"/>
      <c r="H68" s="33" t="s">
        <v>94</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9" t="s">
        <v>31</v>
      </c>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row>
    <row r="69" spans="1:122" s="3" customFormat="1" ht="66" customHeight="1" hidden="1">
      <c r="A69" s="32" t="s">
        <v>95</v>
      </c>
      <c r="B69" s="32"/>
      <c r="C69" s="32"/>
      <c r="D69" s="32"/>
      <c r="E69" s="32"/>
      <c r="F69" s="32"/>
      <c r="G69" s="32"/>
      <c r="H69" s="33" t="s">
        <v>96</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29" t="s">
        <v>31</v>
      </c>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row>
    <row r="70" spans="1:105" s="3" customFormat="1" ht="15" hidden="1">
      <c r="A70" s="34" t="s">
        <v>97</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row>
    <row r="71" spans="1:122" s="3" customFormat="1" ht="40.5" customHeight="1" hidden="1">
      <c r="A71" s="32" t="s">
        <v>27</v>
      </c>
      <c r="B71" s="32"/>
      <c r="C71" s="32"/>
      <c r="D71" s="32"/>
      <c r="E71" s="32"/>
      <c r="F71" s="32"/>
      <c r="G71" s="32"/>
      <c r="H71" s="33" t="s">
        <v>98</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row>
    <row r="72" spans="1:122" s="3" customFormat="1" ht="15" customHeight="1" hidden="1">
      <c r="A72" s="32"/>
      <c r="B72" s="32"/>
      <c r="C72" s="32"/>
      <c r="D72" s="32"/>
      <c r="E72" s="32"/>
      <c r="F72" s="32"/>
      <c r="G72" s="32"/>
      <c r="H72" s="33" t="s">
        <v>66</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row>
    <row r="73" spans="1:122" s="3" customFormat="1" ht="40.5" customHeight="1" hidden="1">
      <c r="A73" s="32" t="s">
        <v>29</v>
      </c>
      <c r="B73" s="32"/>
      <c r="C73" s="32"/>
      <c r="D73" s="32"/>
      <c r="E73" s="32"/>
      <c r="F73" s="32"/>
      <c r="G73" s="32"/>
      <c r="H73" s="33" t="s">
        <v>99</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9" t="s">
        <v>54</v>
      </c>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row>
    <row r="74" spans="1:122" s="3" customFormat="1" ht="27.75" customHeight="1" hidden="1">
      <c r="A74" s="32" t="s">
        <v>100</v>
      </c>
      <c r="B74" s="32"/>
      <c r="C74" s="32"/>
      <c r="D74" s="32"/>
      <c r="E74" s="32"/>
      <c r="F74" s="32"/>
      <c r="G74" s="32"/>
      <c r="H74" s="33" t="s">
        <v>101</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9" t="s">
        <v>54</v>
      </c>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row>
    <row r="75" spans="1:122" s="3" customFormat="1" ht="15" customHeight="1" hidden="1">
      <c r="A75" s="32"/>
      <c r="B75" s="32"/>
      <c r="C75" s="32"/>
      <c r="D75" s="32"/>
      <c r="E75" s="32"/>
      <c r="F75" s="32"/>
      <c r="G75" s="32"/>
      <c r="H75" s="33" t="s">
        <v>102</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9" t="s">
        <v>54</v>
      </c>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row>
    <row r="76" spans="1:122" s="3" customFormat="1" ht="15" customHeight="1" hidden="1">
      <c r="A76" s="32"/>
      <c r="B76" s="32"/>
      <c r="C76" s="32"/>
      <c r="D76" s="32"/>
      <c r="E76" s="32"/>
      <c r="F76" s="32"/>
      <c r="G76" s="32"/>
      <c r="H76" s="33" t="s">
        <v>103</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9" t="s">
        <v>54</v>
      </c>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row>
    <row r="77" spans="1:122" s="3" customFormat="1" ht="15" customHeight="1" hidden="1">
      <c r="A77" s="32" t="s">
        <v>104</v>
      </c>
      <c r="B77" s="32"/>
      <c r="C77" s="32"/>
      <c r="D77" s="32"/>
      <c r="E77" s="32"/>
      <c r="F77" s="32"/>
      <c r="G77" s="32"/>
      <c r="H77" s="33" t="s">
        <v>105</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9" t="s">
        <v>54</v>
      </c>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row>
    <row r="78" spans="1:122" s="3" customFormat="1" ht="15" customHeight="1" hidden="1">
      <c r="A78" s="32"/>
      <c r="B78" s="32"/>
      <c r="C78" s="32"/>
      <c r="D78" s="32"/>
      <c r="E78" s="32"/>
      <c r="F78" s="32"/>
      <c r="G78" s="32"/>
      <c r="H78" s="33" t="s">
        <v>102</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9" t="s">
        <v>54</v>
      </c>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row>
    <row r="79" spans="1:122" s="3" customFormat="1" ht="15" customHeight="1" hidden="1">
      <c r="A79" s="32"/>
      <c r="B79" s="32"/>
      <c r="C79" s="32"/>
      <c r="D79" s="32"/>
      <c r="E79" s="32"/>
      <c r="F79" s="32"/>
      <c r="G79" s="32"/>
      <c r="H79" s="33" t="s">
        <v>103</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9" t="s">
        <v>54</v>
      </c>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row>
    <row r="80" spans="1:122" s="3" customFormat="1" ht="15" customHeight="1" hidden="1">
      <c r="A80" s="32"/>
      <c r="B80" s="32"/>
      <c r="C80" s="32"/>
      <c r="D80" s="32"/>
      <c r="E80" s="32"/>
      <c r="F80" s="32"/>
      <c r="G80" s="32"/>
      <c r="H80" s="33" t="s">
        <v>66</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9" t="s">
        <v>54</v>
      </c>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row>
    <row r="81" spans="1:122" s="3" customFormat="1" ht="120" customHeight="1" hidden="1">
      <c r="A81" s="32" t="s">
        <v>106</v>
      </c>
      <c r="B81" s="32"/>
      <c r="C81" s="32"/>
      <c r="D81" s="32"/>
      <c r="E81" s="32"/>
      <c r="F81" s="32"/>
      <c r="G81" s="32"/>
      <c r="H81" s="33" t="s">
        <v>107</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9" t="s">
        <v>54</v>
      </c>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row>
    <row r="82" spans="1:122" s="3" customFormat="1" ht="27.75" customHeight="1" hidden="1">
      <c r="A82" s="32" t="s">
        <v>28</v>
      </c>
      <c r="B82" s="32"/>
      <c r="C82" s="32"/>
      <c r="D82" s="32"/>
      <c r="E82" s="32"/>
      <c r="F82" s="32"/>
      <c r="G82" s="32"/>
      <c r="H82" s="33" t="s">
        <v>101</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9" t="s">
        <v>54</v>
      </c>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row>
    <row r="83" spans="1:122" s="3" customFormat="1" ht="15" customHeight="1" hidden="1">
      <c r="A83" s="32"/>
      <c r="B83" s="32"/>
      <c r="C83" s="32"/>
      <c r="D83" s="32"/>
      <c r="E83" s="32"/>
      <c r="F83" s="32"/>
      <c r="G83" s="32"/>
      <c r="H83" s="33" t="s">
        <v>102</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9" t="s">
        <v>54</v>
      </c>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row>
    <row r="84" spans="1:122" s="3" customFormat="1" ht="15" customHeight="1" hidden="1">
      <c r="A84" s="32"/>
      <c r="B84" s="32"/>
      <c r="C84" s="32"/>
      <c r="D84" s="32"/>
      <c r="E84" s="32"/>
      <c r="F84" s="32"/>
      <c r="G84" s="32"/>
      <c r="H84" s="33" t="s">
        <v>103</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9" t="s">
        <v>54</v>
      </c>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row>
    <row r="85" spans="1:122" s="3" customFormat="1" ht="15" customHeight="1" hidden="1">
      <c r="A85" s="32" t="s">
        <v>108</v>
      </c>
      <c r="B85" s="32"/>
      <c r="C85" s="32"/>
      <c r="D85" s="32"/>
      <c r="E85" s="32"/>
      <c r="F85" s="32"/>
      <c r="G85" s="32"/>
      <c r="H85" s="33" t="s">
        <v>105</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9" t="s">
        <v>54</v>
      </c>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row>
    <row r="86" spans="1:122" s="3" customFormat="1" ht="15" customHeight="1" hidden="1">
      <c r="A86" s="32"/>
      <c r="B86" s="32"/>
      <c r="C86" s="32"/>
      <c r="D86" s="32"/>
      <c r="E86" s="32"/>
      <c r="F86" s="32"/>
      <c r="G86" s="32"/>
      <c r="H86" s="33" t="s">
        <v>102</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9" t="s">
        <v>54</v>
      </c>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row>
    <row r="87" spans="1:122" s="3" customFormat="1" ht="15" customHeight="1" hidden="1">
      <c r="A87" s="32"/>
      <c r="B87" s="32"/>
      <c r="C87" s="32"/>
      <c r="D87" s="32"/>
      <c r="E87" s="32"/>
      <c r="F87" s="32"/>
      <c r="G87" s="32"/>
      <c r="H87" s="33" t="s">
        <v>103</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9" t="s">
        <v>54</v>
      </c>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row>
    <row r="88" spans="1:122" s="3" customFormat="1" ht="93" customHeight="1" hidden="1">
      <c r="A88" s="32" t="s">
        <v>109</v>
      </c>
      <c r="B88" s="32"/>
      <c r="C88" s="32"/>
      <c r="D88" s="32"/>
      <c r="E88" s="32"/>
      <c r="F88" s="32"/>
      <c r="G88" s="32"/>
      <c r="H88" s="33" t="s">
        <v>110</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9" t="s">
        <v>54</v>
      </c>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row>
    <row r="89" spans="1:122" s="3" customFormat="1" ht="27.75" customHeight="1" hidden="1">
      <c r="A89" s="32" t="s">
        <v>111</v>
      </c>
      <c r="B89" s="32"/>
      <c r="C89" s="32"/>
      <c r="D89" s="32"/>
      <c r="E89" s="32"/>
      <c r="F89" s="32"/>
      <c r="G89" s="32"/>
      <c r="H89" s="33" t="s">
        <v>101</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9" t="s">
        <v>54</v>
      </c>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row>
    <row r="90" spans="1:122" s="3" customFormat="1" ht="15" customHeight="1" hidden="1">
      <c r="A90" s="32"/>
      <c r="B90" s="32"/>
      <c r="C90" s="32"/>
      <c r="D90" s="32"/>
      <c r="E90" s="32"/>
      <c r="F90" s="32"/>
      <c r="G90" s="32"/>
      <c r="H90" s="33" t="s">
        <v>102</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9" t="s">
        <v>54</v>
      </c>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row>
    <row r="91" spans="1:122" s="3" customFormat="1" ht="15" customHeight="1" hidden="1">
      <c r="A91" s="32"/>
      <c r="B91" s="32"/>
      <c r="C91" s="32"/>
      <c r="D91" s="32"/>
      <c r="E91" s="32"/>
      <c r="F91" s="32"/>
      <c r="G91" s="32"/>
      <c r="H91" s="33" t="s">
        <v>103</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9" t="s">
        <v>54</v>
      </c>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row>
    <row r="92" spans="1:122" s="3" customFormat="1" ht="15" customHeight="1" hidden="1">
      <c r="A92" s="32" t="s">
        <v>112</v>
      </c>
      <c r="B92" s="32"/>
      <c r="C92" s="32"/>
      <c r="D92" s="32"/>
      <c r="E92" s="32"/>
      <c r="F92" s="32"/>
      <c r="G92" s="32"/>
      <c r="H92" s="33" t="s">
        <v>105</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9" t="s">
        <v>54</v>
      </c>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row>
    <row r="93" spans="1:122" s="3" customFormat="1" ht="15" customHeight="1" hidden="1">
      <c r="A93" s="32"/>
      <c r="B93" s="32"/>
      <c r="C93" s="32"/>
      <c r="D93" s="32"/>
      <c r="E93" s="32"/>
      <c r="F93" s="32"/>
      <c r="G93" s="32"/>
      <c r="H93" s="33" t="s">
        <v>102</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9" t="s">
        <v>54</v>
      </c>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row>
    <row r="94" spans="1:122" s="3" customFormat="1" ht="15" customHeight="1" hidden="1">
      <c r="A94" s="32"/>
      <c r="B94" s="32"/>
      <c r="C94" s="32"/>
      <c r="D94" s="32"/>
      <c r="E94" s="32"/>
      <c r="F94" s="32"/>
      <c r="G94" s="32"/>
      <c r="H94" s="33" t="s">
        <v>103</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9" t="s">
        <v>54</v>
      </c>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row>
    <row r="95" spans="1:122" s="3" customFormat="1" ht="105" customHeight="1" hidden="1">
      <c r="A95" s="32" t="s">
        <v>113</v>
      </c>
      <c r="B95" s="32"/>
      <c r="C95" s="32"/>
      <c r="D95" s="32"/>
      <c r="E95" s="32"/>
      <c r="F95" s="32"/>
      <c r="G95" s="32"/>
      <c r="H95" s="33" t="s">
        <v>114</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9" t="s">
        <v>54</v>
      </c>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row>
    <row r="96" spans="1:122" s="3" customFormat="1" ht="27.75" customHeight="1" hidden="1">
      <c r="A96" s="32" t="s">
        <v>115</v>
      </c>
      <c r="B96" s="32"/>
      <c r="C96" s="32"/>
      <c r="D96" s="32"/>
      <c r="E96" s="32"/>
      <c r="F96" s="32"/>
      <c r="G96" s="32"/>
      <c r="H96" s="33" t="s">
        <v>101</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9" t="s">
        <v>54</v>
      </c>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row>
    <row r="97" spans="1:122" s="3" customFormat="1" ht="15" customHeight="1" hidden="1">
      <c r="A97" s="32"/>
      <c r="B97" s="32"/>
      <c r="C97" s="32"/>
      <c r="D97" s="32"/>
      <c r="E97" s="32"/>
      <c r="F97" s="32"/>
      <c r="G97" s="32"/>
      <c r="H97" s="33" t="s">
        <v>102</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9" t="s">
        <v>54</v>
      </c>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row>
    <row r="98" spans="1:122" s="3" customFormat="1" ht="15" customHeight="1" hidden="1">
      <c r="A98" s="32"/>
      <c r="B98" s="32"/>
      <c r="C98" s="32"/>
      <c r="D98" s="32"/>
      <c r="E98" s="32"/>
      <c r="F98" s="32"/>
      <c r="G98" s="32"/>
      <c r="H98" s="33" t="s">
        <v>103</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9" t="s">
        <v>54</v>
      </c>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row>
    <row r="99" spans="1:122" s="3" customFormat="1" ht="15" customHeight="1" hidden="1">
      <c r="A99" s="32" t="s">
        <v>116</v>
      </c>
      <c r="B99" s="32"/>
      <c r="C99" s="32"/>
      <c r="D99" s="32"/>
      <c r="E99" s="32"/>
      <c r="F99" s="32"/>
      <c r="G99" s="32"/>
      <c r="H99" s="33" t="s">
        <v>105</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9" t="s">
        <v>54</v>
      </c>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row>
    <row r="100" spans="1:122" s="3" customFormat="1" ht="15" customHeight="1" hidden="1">
      <c r="A100" s="32"/>
      <c r="B100" s="32"/>
      <c r="C100" s="32"/>
      <c r="D100" s="32"/>
      <c r="E100" s="32"/>
      <c r="F100" s="32"/>
      <c r="G100" s="32"/>
      <c r="H100" s="33" t="s">
        <v>102</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9" t="s">
        <v>54</v>
      </c>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row>
    <row r="101" spans="1:122" s="3" customFormat="1" ht="15" customHeight="1" hidden="1">
      <c r="A101" s="32"/>
      <c r="B101" s="32"/>
      <c r="C101" s="32"/>
      <c r="D101" s="32"/>
      <c r="E101" s="32"/>
      <c r="F101" s="32"/>
      <c r="G101" s="32"/>
      <c r="H101" s="33" t="s">
        <v>103</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9" t="s">
        <v>54</v>
      </c>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row>
    <row r="102" spans="1:122" s="3" customFormat="1" ht="120" customHeight="1" hidden="1">
      <c r="A102" s="32" t="s">
        <v>117</v>
      </c>
      <c r="B102" s="32"/>
      <c r="C102" s="32"/>
      <c r="D102" s="32"/>
      <c r="E102" s="32"/>
      <c r="F102" s="32"/>
      <c r="G102" s="32"/>
      <c r="H102" s="33" t="s">
        <v>118</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9" t="s">
        <v>54</v>
      </c>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row>
    <row r="103" spans="1:122" s="3" customFormat="1" ht="27.75" customHeight="1" hidden="1">
      <c r="A103" s="32" t="s">
        <v>119</v>
      </c>
      <c r="B103" s="32"/>
      <c r="C103" s="32"/>
      <c r="D103" s="32"/>
      <c r="E103" s="32"/>
      <c r="F103" s="32"/>
      <c r="G103" s="32"/>
      <c r="H103" s="33" t="s">
        <v>101</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9" t="s">
        <v>54</v>
      </c>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row>
    <row r="104" spans="1:122" s="3" customFormat="1" ht="15" customHeight="1" hidden="1">
      <c r="A104" s="32"/>
      <c r="B104" s="32"/>
      <c r="C104" s="32"/>
      <c r="D104" s="32"/>
      <c r="E104" s="32"/>
      <c r="F104" s="32"/>
      <c r="G104" s="32"/>
      <c r="H104" s="33" t="s">
        <v>102</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9" t="s">
        <v>54</v>
      </c>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row>
    <row r="105" spans="1:122" s="3" customFormat="1" ht="15" customHeight="1" hidden="1">
      <c r="A105" s="32"/>
      <c r="B105" s="32"/>
      <c r="C105" s="32"/>
      <c r="D105" s="32"/>
      <c r="E105" s="32"/>
      <c r="F105" s="32"/>
      <c r="G105" s="32"/>
      <c r="H105" s="33" t="s">
        <v>103</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9" t="s">
        <v>54</v>
      </c>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row>
    <row r="106" spans="1:122" s="3" customFormat="1" ht="15" customHeight="1" hidden="1">
      <c r="A106" s="32" t="s">
        <v>120</v>
      </c>
      <c r="B106" s="32"/>
      <c r="C106" s="32"/>
      <c r="D106" s="32"/>
      <c r="E106" s="32"/>
      <c r="F106" s="32"/>
      <c r="G106" s="32"/>
      <c r="H106" s="33" t="s">
        <v>105</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9" t="s">
        <v>54</v>
      </c>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row>
    <row r="107" spans="1:122" s="3" customFormat="1" ht="15" customHeight="1" hidden="1">
      <c r="A107" s="32"/>
      <c r="B107" s="32"/>
      <c r="C107" s="32"/>
      <c r="D107" s="32"/>
      <c r="E107" s="32"/>
      <c r="F107" s="32"/>
      <c r="G107" s="32"/>
      <c r="H107" s="33" t="s">
        <v>102</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9" t="s">
        <v>54</v>
      </c>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row>
    <row r="108" spans="1:122" s="3" customFormat="1" ht="15" customHeight="1" hidden="1">
      <c r="A108" s="32"/>
      <c r="B108" s="32"/>
      <c r="C108" s="32"/>
      <c r="D108" s="32"/>
      <c r="E108" s="32"/>
      <c r="F108" s="32"/>
      <c r="G108" s="32"/>
      <c r="H108" s="33" t="s">
        <v>103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9" t="s">
        <v>54</v>
      </c>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row>
    <row r="109" spans="1:122" s="3" customFormat="1" ht="27.75" customHeight="1" hidden="1">
      <c r="A109" s="32" t="s">
        <v>121</v>
      </c>
      <c r="B109" s="32"/>
      <c r="C109" s="32"/>
      <c r="D109" s="32"/>
      <c r="E109" s="32"/>
      <c r="F109" s="32"/>
      <c r="G109" s="32"/>
      <c r="H109" s="33" t="s">
        <v>122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9" t="s">
        <v>54</v>
      </c>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row>
    <row r="110" spans="1:122" s="3" customFormat="1" ht="27.75" customHeight="1" hidden="1">
      <c r="A110" s="32" t="s">
        <v>123</v>
      </c>
      <c r="B110" s="32"/>
      <c r="C110" s="32"/>
      <c r="D110" s="32"/>
      <c r="E110" s="32"/>
      <c r="F110" s="32"/>
      <c r="G110" s="32"/>
      <c r="H110" s="33" t="s">
        <v>101</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9" t="s">
        <v>54</v>
      </c>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row>
    <row r="111" spans="1:122" s="3" customFormat="1" ht="15" customHeight="1" hidden="1">
      <c r="A111" s="32"/>
      <c r="B111" s="32"/>
      <c r="C111" s="32"/>
      <c r="D111" s="32"/>
      <c r="E111" s="32"/>
      <c r="F111" s="32"/>
      <c r="G111" s="32"/>
      <c r="H111" s="33" t="s">
        <v>102</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9" t="s">
        <v>54</v>
      </c>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row>
    <row r="112" spans="1:122" s="3" customFormat="1" ht="15" customHeight="1" hidden="1">
      <c r="A112" s="32"/>
      <c r="B112" s="32"/>
      <c r="C112" s="32"/>
      <c r="D112" s="32"/>
      <c r="E112" s="32"/>
      <c r="F112" s="32"/>
      <c r="G112" s="32"/>
      <c r="H112" s="33" t="s">
        <v>103</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9" t="s">
        <v>54</v>
      </c>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row>
    <row r="113" spans="1:122" s="3" customFormat="1" ht="15" customHeight="1" hidden="1">
      <c r="A113" s="32" t="s">
        <v>124</v>
      </c>
      <c r="B113" s="32"/>
      <c r="C113" s="32"/>
      <c r="D113" s="32"/>
      <c r="E113" s="32"/>
      <c r="F113" s="32"/>
      <c r="G113" s="32"/>
      <c r="H113" s="33" t="s">
        <v>105</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9" t="s">
        <v>54</v>
      </c>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row>
    <row r="114" spans="1:122" s="3" customFormat="1" ht="15" customHeight="1" hidden="1">
      <c r="A114" s="32"/>
      <c r="B114" s="32"/>
      <c r="C114" s="32"/>
      <c r="D114" s="32"/>
      <c r="E114" s="32"/>
      <c r="F114" s="32"/>
      <c r="G114" s="32"/>
      <c r="H114" s="33" t="s">
        <v>102</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9" t="s">
        <v>54</v>
      </c>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row>
    <row r="115" spans="1:122" s="3" customFormat="1" ht="15" customHeight="1" hidden="1">
      <c r="A115" s="32"/>
      <c r="B115" s="32"/>
      <c r="C115" s="32"/>
      <c r="D115" s="32"/>
      <c r="E115" s="32"/>
      <c r="F115" s="32"/>
      <c r="G115" s="32"/>
      <c r="H115" s="33" t="s">
        <v>103</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9" t="s">
        <v>54</v>
      </c>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row>
    <row r="116" spans="1:122" s="3" customFormat="1" ht="27.75" customHeight="1" hidden="1">
      <c r="A116" s="32" t="s">
        <v>125</v>
      </c>
      <c r="B116" s="32"/>
      <c r="C116" s="32"/>
      <c r="D116" s="32"/>
      <c r="E116" s="32"/>
      <c r="F116" s="32"/>
      <c r="G116" s="32"/>
      <c r="H116" s="33" t="s">
        <v>126</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9" t="s">
        <v>54</v>
      </c>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row>
    <row r="117" spans="1:122" s="3" customFormat="1" ht="27.75" customHeight="1" hidden="1">
      <c r="A117" s="32" t="s">
        <v>127</v>
      </c>
      <c r="B117" s="32"/>
      <c r="C117" s="32"/>
      <c r="D117" s="32"/>
      <c r="E117" s="32"/>
      <c r="F117" s="32"/>
      <c r="G117" s="32"/>
      <c r="H117" s="33" t="s">
        <v>101</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9" t="s">
        <v>54</v>
      </c>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row>
    <row r="118" spans="1:122" s="3" customFormat="1" ht="15" customHeight="1" hidden="1">
      <c r="A118" s="32"/>
      <c r="B118" s="32"/>
      <c r="C118" s="32"/>
      <c r="D118" s="32"/>
      <c r="E118" s="32"/>
      <c r="F118" s="32"/>
      <c r="G118" s="32"/>
      <c r="H118" s="33" t="s">
        <v>102</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9" t="s">
        <v>54</v>
      </c>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row>
    <row r="119" spans="1:122" s="3" customFormat="1" ht="15" customHeight="1" hidden="1">
      <c r="A119" s="32"/>
      <c r="B119" s="32"/>
      <c r="C119" s="32"/>
      <c r="D119" s="32"/>
      <c r="E119" s="32"/>
      <c r="F119" s="32"/>
      <c r="G119" s="32"/>
      <c r="H119" s="33" t="s">
        <v>103</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9" t="s">
        <v>54</v>
      </c>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row>
    <row r="120" spans="1:122" s="3" customFormat="1" ht="15" customHeight="1" hidden="1">
      <c r="A120" s="32" t="s">
        <v>128</v>
      </c>
      <c r="B120" s="32"/>
      <c r="C120" s="32"/>
      <c r="D120" s="32"/>
      <c r="E120" s="32"/>
      <c r="F120" s="32"/>
      <c r="G120" s="32"/>
      <c r="H120" s="33" t="s">
        <v>105</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9" t="s">
        <v>54</v>
      </c>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row>
    <row r="121" spans="1:122" s="3" customFormat="1" ht="15" customHeight="1" hidden="1">
      <c r="A121" s="32"/>
      <c r="B121" s="32"/>
      <c r="C121" s="32"/>
      <c r="D121" s="32"/>
      <c r="E121" s="32"/>
      <c r="F121" s="32"/>
      <c r="G121" s="32"/>
      <c r="H121" s="33" t="s">
        <v>102</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9" t="s">
        <v>54</v>
      </c>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row>
    <row r="122" spans="1:122" s="3" customFormat="1" ht="15" customHeight="1" hidden="1">
      <c r="A122" s="32"/>
      <c r="B122" s="32"/>
      <c r="C122" s="32"/>
      <c r="D122" s="32"/>
      <c r="E122" s="32"/>
      <c r="F122" s="32"/>
      <c r="G122" s="32"/>
      <c r="H122" s="33" t="s">
        <v>103</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9" t="s">
        <v>54</v>
      </c>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row>
    <row r="123" spans="1:122" s="3" customFormat="1" ht="93" customHeight="1" hidden="1">
      <c r="A123" s="32" t="s">
        <v>32</v>
      </c>
      <c r="B123" s="32"/>
      <c r="C123" s="32"/>
      <c r="D123" s="32"/>
      <c r="E123" s="32"/>
      <c r="F123" s="32"/>
      <c r="G123" s="32"/>
      <c r="H123" s="33" t="s">
        <v>129</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9" t="s">
        <v>54</v>
      </c>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row>
    <row r="124" spans="1:122" s="3" customFormat="1" ht="15" customHeight="1" hidden="1">
      <c r="A124" s="32"/>
      <c r="B124" s="32"/>
      <c r="C124" s="32"/>
      <c r="D124" s="32"/>
      <c r="E124" s="32"/>
      <c r="F124" s="32"/>
      <c r="G124" s="32"/>
      <c r="H124" s="33" t="s">
        <v>130</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9" t="s">
        <v>54</v>
      </c>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row>
    <row r="125" spans="1:122" s="3" customFormat="1" ht="15" customHeight="1" hidden="1">
      <c r="A125" s="32"/>
      <c r="B125" s="32"/>
      <c r="C125" s="32"/>
      <c r="D125" s="32"/>
      <c r="E125" s="32"/>
      <c r="F125" s="32"/>
      <c r="G125" s="32"/>
      <c r="H125" s="33" t="s">
        <v>102</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9" t="s">
        <v>54</v>
      </c>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row>
    <row r="126" spans="1:122" s="3" customFormat="1" ht="15" customHeight="1" hidden="1">
      <c r="A126" s="32"/>
      <c r="B126" s="32"/>
      <c r="C126" s="32"/>
      <c r="D126" s="32"/>
      <c r="E126" s="32"/>
      <c r="F126" s="32"/>
      <c r="G126" s="32"/>
      <c r="H126" s="33" t="s">
        <v>103</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9" t="s">
        <v>54</v>
      </c>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row>
    <row r="127" spans="1:122" s="3" customFormat="1" ht="15" customHeight="1" hidden="1">
      <c r="A127" s="32"/>
      <c r="B127" s="32"/>
      <c r="C127" s="32"/>
      <c r="D127" s="32"/>
      <c r="E127" s="32"/>
      <c r="F127" s="32"/>
      <c r="G127" s="32"/>
      <c r="H127" s="33" t="s">
        <v>131</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9" t="s">
        <v>54</v>
      </c>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row>
    <row r="128" spans="1:122" s="3" customFormat="1" ht="15" customHeight="1" hidden="1">
      <c r="A128" s="32"/>
      <c r="B128" s="32"/>
      <c r="C128" s="32"/>
      <c r="D128" s="32"/>
      <c r="E128" s="32"/>
      <c r="F128" s="32"/>
      <c r="G128" s="32"/>
      <c r="H128" s="33" t="s">
        <v>102</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9" t="s">
        <v>54</v>
      </c>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row>
    <row r="129" spans="1:122" s="3" customFormat="1" ht="15" customHeight="1" hidden="1">
      <c r="A129" s="32"/>
      <c r="B129" s="32"/>
      <c r="C129" s="32"/>
      <c r="D129" s="32"/>
      <c r="E129" s="32"/>
      <c r="F129" s="32"/>
      <c r="G129" s="32"/>
      <c r="H129" s="33" t="s">
        <v>103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9" t="s">
        <v>54</v>
      </c>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row>
    <row r="130" spans="1:122" s="3" customFormat="1" ht="15" customHeight="1" hidden="1">
      <c r="A130" s="32"/>
      <c r="B130" s="32"/>
      <c r="C130" s="32"/>
      <c r="D130" s="32"/>
      <c r="E130" s="32"/>
      <c r="F130" s="32"/>
      <c r="G130" s="32"/>
      <c r="H130" s="33" t="s">
        <v>132</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9" t="s">
        <v>54</v>
      </c>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row>
    <row r="131" spans="1:122" s="3" customFormat="1" ht="15" customHeight="1" hidden="1">
      <c r="A131" s="32"/>
      <c r="B131" s="32"/>
      <c r="C131" s="32"/>
      <c r="D131" s="32"/>
      <c r="E131" s="32"/>
      <c r="F131" s="32"/>
      <c r="G131" s="32"/>
      <c r="H131" s="33" t="s">
        <v>102</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9" t="s">
        <v>54</v>
      </c>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row>
    <row r="132" spans="1:122" s="3" customFormat="1" ht="15" customHeight="1" hidden="1">
      <c r="A132" s="32"/>
      <c r="B132" s="32"/>
      <c r="C132" s="32"/>
      <c r="D132" s="32"/>
      <c r="E132" s="32"/>
      <c r="F132" s="32"/>
      <c r="G132" s="32"/>
      <c r="H132" s="33" t="s">
        <v>103</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9" t="s">
        <v>54</v>
      </c>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row>
    <row r="133" spans="1:122" s="3" customFormat="1" ht="79.5" customHeight="1" hidden="1">
      <c r="A133" s="32" t="s">
        <v>34</v>
      </c>
      <c r="B133" s="32"/>
      <c r="C133" s="32"/>
      <c r="D133" s="32"/>
      <c r="E133" s="32"/>
      <c r="F133" s="32"/>
      <c r="G133" s="32"/>
      <c r="H133" s="33" t="s">
        <v>133</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9" t="s">
        <v>54</v>
      </c>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row>
    <row r="134" spans="1:122" s="3" customFormat="1" ht="15" customHeight="1" hidden="1">
      <c r="A134" s="32"/>
      <c r="B134" s="32"/>
      <c r="C134" s="32"/>
      <c r="D134" s="32"/>
      <c r="E134" s="32"/>
      <c r="F134" s="32"/>
      <c r="G134" s="32"/>
      <c r="H134" s="33" t="s">
        <v>134</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9" t="s">
        <v>54</v>
      </c>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row>
    <row r="135" spans="1:122" s="3" customFormat="1" ht="15" customHeight="1" hidden="1">
      <c r="A135" s="32"/>
      <c r="B135" s="32"/>
      <c r="C135" s="32"/>
      <c r="D135" s="32"/>
      <c r="E135" s="32"/>
      <c r="F135" s="32"/>
      <c r="G135" s="32"/>
      <c r="H135" s="33" t="s">
        <v>135</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9" t="s">
        <v>54</v>
      </c>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row>
    <row r="136" spans="1:122" s="3" customFormat="1" ht="27.75" customHeight="1" hidden="1">
      <c r="A136" s="32" t="s">
        <v>38</v>
      </c>
      <c r="B136" s="32"/>
      <c r="C136" s="32"/>
      <c r="D136" s="32"/>
      <c r="E136" s="32"/>
      <c r="F136" s="32"/>
      <c r="G136" s="32"/>
      <c r="H136" s="33" t="s">
        <v>136</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row>
    <row r="137" spans="1:122" s="3" customFormat="1" ht="15" customHeight="1" hidden="1">
      <c r="A137" s="32"/>
      <c r="B137" s="32"/>
      <c r="C137" s="32"/>
      <c r="D137" s="32"/>
      <c r="E137" s="32"/>
      <c r="F137" s="32"/>
      <c r="G137" s="32"/>
      <c r="H137" s="33" t="s">
        <v>66</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row>
    <row r="138" spans="1:122" s="3" customFormat="1" ht="40.5" customHeight="1" hidden="1">
      <c r="A138" s="32" t="s">
        <v>40</v>
      </c>
      <c r="B138" s="32"/>
      <c r="C138" s="32"/>
      <c r="D138" s="32"/>
      <c r="E138" s="32"/>
      <c r="F138" s="32"/>
      <c r="G138" s="32"/>
      <c r="H138" s="33" t="s">
        <v>138</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9" t="s">
        <v>137</v>
      </c>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row>
    <row r="139" spans="1:122" s="3" customFormat="1" ht="93" customHeight="1" hidden="1">
      <c r="A139" s="32" t="s">
        <v>139</v>
      </c>
      <c r="B139" s="32"/>
      <c r="C139" s="32"/>
      <c r="D139" s="32"/>
      <c r="E139" s="32"/>
      <c r="F139" s="32"/>
      <c r="G139" s="32"/>
      <c r="H139" s="33" t="s">
        <v>140</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9" t="s">
        <v>137</v>
      </c>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row>
    <row r="140" spans="1:122" s="3" customFormat="1" ht="15" customHeight="1" hidden="1">
      <c r="A140" s="32"/>
      <c r="B140" s="32"/>
      <c r="C140" s="32"/>
      <c r="D140" s="32"/>
      <c r="E140" s="32"/>
      <c r="F140" s="32"/>
      <c r="G140" s="32"/>
      <c r="H140" s="33" t="s">
        <v>130</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9" t="s">
        <v>137</v>
      </c>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row>
    <row r="141" spans="1:122" s="3" customFormat="1" ht="15" customHeight="1" hidden="1">
      <c r="A141" s="32"/>
      <c r="B141" s="32"/>
      <c r="C141" s="32"/>
      <c r="D141" s="32"/>
      <c r="E141" s="32"/>
      <c r="F141" s="32"/>
      <c r="G141" s="32"/>
      <c r="H141" s="33" t="s">
        <v>131</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9" t="s">
        <v>137</v>
      </c>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row>
    <row r="142" spans="1:122" s="3" customFormat="1" ht="15" customHeight="1" hidden="1">
      <c r="A142" s="32"/>
      <c r="B142" s="32"/>
      <c r="C142" s="32"/>
      <c r="D142" s="32"/>
      <c r="E142" s="32"/>
      <c r="F142" s="32"/>
      <c r="G142" s="32"/>
      <c r="H142" s="33" t="s">
        <v>132</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9" t="s">
        <v>137</v>
      </c>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row>
    <row r="143" spans="1:122" s="3" customFormat="1" ht="78" customHeight="1" hidden="1">
      <c r="A143" s="32" t="s">
        <v>141</v>
      </c>
      <c r="B143" s="32"/>
      <c r="C143" s="32"/>
      <c r="D143" s="32"/>
      <c r="E143" s="32"/>
      <c r="F143" s="32"/>
      <c r="G143" s="32"/>
      <c r="H143" s="33" t="s">
        <v>142</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9" t="s">
        <v>137</v>
      </c>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row>
    <row r="144" spans="1:122" s="3" customFormat="1" ht="40.5" customHeight="1" hidden="1">
      <c r="A144" s="32" t="s">
        <v>43</v>
      </c>
      <c r="B144" s="32"/>
      <c r="C144" s="32"/>
      <c r="D144" s="32"/>
      <c r="E144" s="32"/>
      <c r="F144" s="32"/>
      <c r="G144" s="32"/>
      <c r="H144" s="33" t="s">
        <v>143</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row>
    <row r="145" spans="1:122" s="3" customFormat="1" ht="15" customHeight="1" hidden="1">
      <c r="A145" s="32"/>
      <c r="B145" s="32"/>
      <c r="C145" s="32"/>
      <c r="D145" s="32"/>
      <c r="E145" s="32"/>
      <c r="F145" s="32"/>
      <c r="G145" s="32"/>
      <c r="H145" s="33" t="s">
        <v>66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row>
    <row r="146" spans="1:122" s="3" customFormat="1" ht="40.5" customHeight="1" hidden="1">
      <c r="A146" s="32" t="s">
        <v>45</v>
      </c>
      <c r="B146" s="32"/>
      <c r="C146" s="32"/>
      <c r="D146" s="32"/>
      <c r="E146" s="32"/>
      <c r="F146" s="32"/>
      <c r="G146" s="32"/>
      <c r="H146" s="33" t="s">
        <v>145</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9" t="s">
        <v>144</v>
      </c>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row>
    <row r="147" spans="1:122" s="3" customFormat="1" ht="93" customHeight="1" hidden="1">
      <c r="A147" s="32" t="s">
        <v>48</v>
      </c>
      <c r="B147" s="32"/>
      <c r="C147" s="32"/>
      <c r="D147" s="32"/>
      <c r="E147" s="32"/>
      <c r="F147" s="32"/>
      <c r="G147" s="32"/>
      <c r="H147" s="33" t="s">
        <v>146</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9" t="s">
        <v>144</v>
      </c>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row>
    <row r="148" spans="1:122" s="3" customFormat="1" ht="15" customHeight="1" hidden="1">
      <c r="A148" s="32"/>
      <c r="B148" s="32"/>
      <c r="C148" s="32"/>
      <c r="D148" s="32"/>
      <c r="E148" s="32"/>
      <c r="F148" s="32"/>
      <c r="G148" s="32"/>
      <c r="H148" s="33" t="s">
        <v>130</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9" t="s">
        <v>144</v>
      </c>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row>
    <row r="149" spans="1:122" s="3" customFormat="1" ht="15" customHeight="1" hidden="1">
      <c r="A149" s="32"/>
      <c r="B149" s="32"/>
      <c r="C149" s="32"/>
      <c r="D149" s="32"/>
      <c r="E149" s="32"/>
      <c r="F149" s="32"/>
      <c r="G149" s="32"/>
      <c r="H149" s="33" t="s">
        <v>131</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9" t="s">
        <v>144</v>
      </c>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row>
    <row r="150" spans="1:122" s="3" customFormat="1" ht="15" customHeight="1" hidden="1">
      <c r="A150" s="32"/>
      <c r="B150" s="32"/>
      <c r="C150" s="32"/>
      <c r="D150" s="32"/>
      <c r="E150" s="32"/>
      <c r="F150" s="32"/>
      <c r="G150" s="32"/>
      <c r="H150" s="33" t="s">
        <v>132</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9" t="s">
        <v>144</v>
      </c>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row>
    <row r="151" spans="1:122" s="3" customFormat="1" ht="27.75" customHeight="1" hidden="1">
      <c r="A151" s="32" t="s">
        <v>63</v>
      </c>
      <c r="B151" s="32"/>
      <c r="C151" s="32"/>
      <c r="D151" s="32"/>
      <c r="E151" s="32"/>
      <c r="F151" s="32"/>
      <c r="G151" s="32"/>
      <c r="H151" s="33" t="s">
        <v>147</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9" t="s">
        <v>144</v>
      </c>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row>
    <row r="152" spans="1:122" s="3" customFormat="1" ht="40.5" customHeight="1" hidden="1">
      <c r="A152" s="32" t="s">
        <v>83</v>
      </c>
      <c r="B152" s="32"/>
      <c r="C152" s="32"/>
      <c r="D152" s="32"/>
      <c r="E152" s="32"/>
      <c r="F152" s="32"/>
      <c r="G152" s="32"/>
      <c r="H152" s="33" t="s">
        <v>148</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9" t="s">
        <v>31</v>
      </c>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row>
    <row r="153" spans="1:122" s="3" customFormat="1" ht="54" customHeight="1" hidden="1">
      <c r="A153" s="32" t="s">
        <v>93</v>
      </c>
      <c r="B153" s="32"/>
      <c r="C153" s="32"/>
      <c r="D153" s="32"/>
      <c r="E153" s="32"/>
      <c r="F153" s="32"/>
      <c r="G153" s="32"/>
      <c r="H153" s="33" t="s">
        <v>84</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row>
    <row r="154" spans="1:122" s="3" customFormat="1" ht="27.75" customHeight="1" hidden="1">
      <c r="A154" s="32" t="s">
        <v>149</v>
      </c>
      <c r="B154" s="32"/>
      <c r="C154" s="32"/>
      <c r="D154" s="32"/>
      <c r="E154" s="32"/>
      <c r="F154" s="32"/>
      <c r="G154" s="32"/>
      <c r="H154" s="33" t="s">
        <v>87</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9" t="s">
        <v>86</v>
      </c>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row>
    <row r="155" spans="1:122" s="3" customFormat="1" ht="27.75" customHeight="1" hidden="1">
      <c r="A155" s="32" t="s">
        <v>150</v>
      </c>
      <c r="B155" s="32"/>
      <c r="C155" s="32"/>
      <c r="D155" s="32"/>
      <c r="E155" s="32"/>
      <c r="F155" s="32"/>
      <c r="G155" s="32"/>
      <c r="H155" s="33" t="s">
        <v>90</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9" t="s">
        <v>89</v>
      </c>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row>
    <row r="156" spans="1:122" s="3" customFormat="1" ht="40.5" customHeight="1" hidden="1">
      <c r="A156" s="32" t="s">
        <v>151</v>
      </c>
      <c r="B156" s="32"/>
      <c r="C156" s="32"/>
      <c r="D156" s="32"/>
      <c r="E156" s="32"/>
      <c r="F156" s="32"/>
      <c r="G156" s="32"/>
      <c r="H156" s="33" t="s">
        <v>92</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row>
    <row r="157" spans="1:122" s="3" customFormat="1" ht="27.75" customHeight="1" hidden="1">
      <c r="A157" s="32" t="s">
        <v>95</v>
      </c>
      <c r="B157" s="32"/>
      <c r="C157" s="32"/>
      <c r="D157" s="32"/>
      <c r="E157" s="32"/>
      <c r="F157" s="32"/>
      <c r="G157" s="32"/>
      <c r="H157" s="33" t="s">
        <v>152</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9" t="s">
        <v>31</v>
      </c>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row>
    <row r="158" spans="1:122" s="3" customFormat="1" ht="27.75" customHeight="1" hidden="1">
      <c r="A158" s="32" t="s">
        <v>153</v>
      </c>
      <c r="B158" s="32"/>
      <c r="C158" s="32"/>
      <c r="D158" s="32"/>
      <c r="E158" s="32"/>
      <c r="F158" s="32"/>
      <c r="G158" s="32"/>
      <c r="H158" s="33" t="s">
        <v>154</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9" t="s">
        <v>31</v>
      </c>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row>
    <row r="159" spans="1:122" s="3" customFormat="1" ht="27.75" customHeight="1" hidden="1">
      <c r="A159" s="32" t="s">
        <v>155</v>
      </c>
      <c r="B159" s="32"/>
      <c r="C159" s="32"/>
      <c r="D159" s="32"/>
      <c r="E159" s="32"/>
      <c r="F159" s="32"/>
      <c r="G159" s="32"/>
      <c r="H159" s="33" t="s">
        <v>156</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9" t="s">
        <v>31</v>
      </c>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row>
    <row r="160" spans="1:122" s="3" customFormat="1" ht="15" customHeight="1" hidden="1">
      <c r="A160" s="32" t="s">
        <v>157</v>
      </c>
      <c r="B160" s="32"/>
      <c r="C160" s="32"/>
      <c r="D160" s="32"/>
      <c r="E160" s="32"/>
      <c r="F160" s="32"/>
      <c r="G160" s="32"/>
      <c r="H160" s="33" t="s">
        <v>37</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9" t="s">
        <v>31</v>
      </c>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row>
    <row r="161" spans="1:122" s="3" customFormat="1" ht="54" customHeight="1" hidden="1">
      <c r="A161" s="32" t="s">
        <v>158</v>
      </c>
      <c r="B161" s="32"/>
      <c r="C161" s="32"/>
      <c r="D161" s="32"/>
      <c r="E161" s="32"/>
      <c r="F161" s="32"/>
      <c r="G161" s="32"/>
      <c r="H161" s="33" t="s">
        <v>160</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9" t="s">
        <v>159</v>
      </c>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row>
    <row r="162" spans="1:122" s="3" customFormat="1" ht="79.5" customHeight="1" hidden="1">
      <c r="A162" s="32" t="s">
        <v>161</v>
      </c>
      <c r="B162" s="32"/>
      <c r="C162" s="32"/>
      <c r="D162" s="32"/>
      <c r="E162" s="32"/>
      <c r="F162" s="32"/>
      <c r="G162" s="32"/>
      <c r="H162" s="33" t="s">
        <v>162</v>
      </c>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row>
    <row r="163" spans="1:105" s="3" customFormat="1" ht="15">
      <c r="A163" s="34" t="s">
        <v>163</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row>
    <row r="164" spans="1:122" s="3" customFormat="1" ht="15" customHeight="1">
      <c r="A164" s="32" t="s">
        <v>27</v>
      </c>
      <c r="B164" s="32"/>
      <c r="C164" s="32"/>
      <c r="D164" s="32"/>
      <c r="E164" s="32"/>
      <c r="F164" s="32"/>
      <c r="G164" s="32"/>
      <c r="H164" s="33" t="s">
        <v>164</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9" t="s">
        <v>46</v>
      </c>
      <c r="AK164" s="29"/>
      <c r="AL164" s="29"/>
      <c r="AM164" s="29"/>
      <c r="AN164" s="29"/>
      <c r="AO164" s="29"/>
      <c r="AP164" s="29"/>
      <c r="AQ164" s="29"/>
      <c r="AR164" s="29"/>
      <c r="AS164" s="29"/>
      <c r="AT164" s="29"/>
      <c r="AU164" s="29"/>
      <c r="AV164" s="29"/>
      <c r="AW164" s="29"/>
      <c r="AX164" s="29"/>
      <c r="AY164" s="29"/>
      <c r="AZ164" s="28">
        <f>'[7]Sheet1'!$F$11/1000</f>
        <v>139.46</v>
      </c>
      <c r="BA164" s="28"/>
      <c r="BB164" s="28"/>
      <c r="BC164" s="28"/>
      <c r="BD164" s="28"/>
      <c r="BE164" s="28"/>
      <c r="BF164" s="28"/>
      <c r="BG164" s="28"/>
      <c r="BH164" s="28"/>
      <c r="BI164" s="28"/>
      <c r="BJ164" s="28"/>
      <c r="BK164" s="28"/>
      <c r="BL164" s="28"/>
      <c r="BM164" s="28"/>
      <c r="BN164" s="28"/>
      <c r="BO164" s="28"/>
      <c r="BP164" s="28"/>
      <c r="BQ164" s="28"/>
      <c r="BR164" s="28"/>
      <c r="BS164" s="28"/>
      <c r="BT164" s="31">
        <f>'[8]0'!$H$8</f>
        <v>139.46</v>
      </c>
      <c r="BU164" s="31"/>
      <c r="BV164" s="31"/>
      <c r="BW164" s="31"/>
      <c r="BX164" s="31"/>
      <c r="BY164" s="31"/>
      <c r="BZ164" s="31"/>
      <c r="CA164" s="31"/>
      <c r="CB164" s="31"/>
      <c r="CC164" s="31"/>
      <c r="CD164" s="31"/>
      <c r="CE164" s="31"/>
      <c r="CF164" s="31"/>
      <c r="CG164" s="31"/>
      <c r="CH164" s="31"/>
      <c r="CI164" s="31"/>
      <c r="CJ164" s="31"/>
      <c r="CK164" s="31">
        <f>BT164</f>
        <v>139.46</v>
      </c>
      <c r="CL164" s="31"/>
      <c r="CM164" s="31"/>
      <c r="CN164" s="31"/>
      <c r="CO164" s="31"/>
      <c r="CP164" s="31"/>
      <c r="CQ164" s="31"/>
      <c r="CR164" s="31"/>
      <c r="CS164" s="31"/>
      <c r="CT164" s="31"/>
      <c r="CU164" s="31"/>
      <c r="CV164" s="31"/>
      <c r="CW164" s="31"/>
      <c r="CX164" s="31"/>
      <c r="CY164" s="31"/>
      <c r="CZ164" s="31"/>
      <c r="DA164" s="31"/>
      <c r="DB164" s="31">
        <f>CK164</f>
        <v>139.46</v>
      </c>
      <c r="DC164" s="31"/>
      <c r="DD164" s="31"/>
      <c r="DE164" s="31"/>
      <c r="DF164" s="31"/>
      <c r="DG164" s="31"/>
      <c r="DH164" s="31"/>
      <c r="DI164" s="31"/>
      <c r="DJ164" s="31"/>
      <c r="DK164" s="31"/>
      <c r="DL164" s="31"/>
      <c r="DM164" s="31"/>
      <c r="DN164" s="31"/>
      <c r="DO164" s="31"/>
      <c r="DP164" s="31"/>
      <c r="DQ164" s="31"/>
      <c r="DR164" s="31"/>
    </row>
    <row r="165" spans="1:122" s="3" customFormat="1" ht="93" customHeight="1">
      <c r="A165" s="32" t="s">
        <v>38</v>
      </c>
      <c r="B165" s="32"/>
      <c r="C165" s="32"/>
      <c r="D165" s="32"/>
      <c r="E165" s="32"/>
      <c r="F165" s="32"/>
      <c r="G165" s="32"/>
      <c r="H165" s="33" t="s">
        <v>165</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9" t="s">
        <v>46</v>
      </c>
      <c r="AK165" s="29"/>
      <c r="AL165" s="29"/>
      <c r="AM165" s="29"/>
      <c r="AN165" s="29"/>
      <c r="AO165" s="29"/>
      <c r="AP165" s="29"/>
      <c r="AQ165" s="29"/>
      <c r="AR165" s="29"/>
      <c r="AS165" s="29"/>
      <c r="AT165" s="29"/>
      <c r="AU165" s="29"/>
      <c r="AV165" s="29"/>
      <c r="AW165" s="29"/>
      <c r="AX165" s="29"/>
      <c r="AY165" s="29"/>
      <c r="AZ165" s="31">
        <v>75.307</v>
      </c>
      <c r="BA165" s="31"/>
      <c r="BB165" s="31"/>
      <c r="BC165" s="31"/>
      <c r="BD165" s="31"/>
      <c r="BE165" s="31"/>
      <c r="BF165" s="31"/>
      <c r="BG165" s="31"/>
      <c r="BH165" s="31"/>
      <c r="BI165" s="31"/>
      <c r="BJ165" s="31"/>
      <c r="BK165" s="31"/>
      <c r="BL165" s="31"/>
      <c r="BM165" s="31"/>
      <c r="BN165" s="31"/>
      <c r="BO165" s="31"/>
      <c r="BP165" s="31"/>
      <c r="BQ165" s="31"/>
      <c r="BR165" s="31"/>
      <c r="BS165" s="31"/>
      <c r="BT165" s="31">
        <v>130.65</v>
      </c>
      <c r="BU165" s="31"/>
      <c r="BV165" s="31"/>
      <c r="BW165" s="31"/>
      <c r="BX165" s="31"/>
      <c r="BY165" s="31"/>
      <c r="BZ165" s="31"/>
      <c r="CA165" s="31"/>
      <c r="CB165" s="31"/>
      <c r="CC165" s="31"/>
      <c r="CD165" s="31"/>
      <c r="CE165" s="31"/>
      <c r="CF165" s="31"/>
      <c r="CG165" s="31"/>
      <c r="CH165" s="31"/>
      <c r="CI165" s="31"/>
      <c r="CJ165" s="31"/>
      <c r="CK165" s="31">
        <f>BT165</f>
        <v>130.65</v>
      </c>
      <c r="CL165" s="31"/>
      <c r="CM165" s="31"/>
      <c r="CN165" s="31"/>
      <c r="CO165" s="31"/>
      <c r="CP165" s="31"/>
      <c r="CQ165" s="31"/>
      <c r="CR165" s="31"/>
      <c r="CS165" s="31"/>
      <c r="CT165" s="31"/>
      <c r="CU165" s="31"/>
      <c r="CV165" s="31"/>
      <c r="CW165" s="31"/>
      <c r="CX165" s="31"/>
      <c r="CY165" s="31"/>
      <c r="CZ165" s="31"/>
      <c r="DA165" s="31"/>
      <c r="DB165" s="31">
        <f>CK165</f>
        <v>130.65</v>
      </c>
      <c r="DC165" s="31"/>
      <c r="DD165" s="31"/>
      <c r="DE165" s="31"/>
      <c r="DF165" s="31"/>
      <c r="DG165" s="31"/>
      <c r="DH165" s="31"/>
      <c r="DI165" s="31"/>
      <c r="DJ165" s="31"/>
      <c r="DK165" s="31"/>
      <c r="DL165" s="31"/>
      <c r="DM165" s="31"/>
      <c r="DN165" s="31"/>
      <c r="DO165" s="31"/>
      <c r="DP165" s="31"/>
      <c r="DQ165" s="31"/>
      <c r="DR165" s="31"/>
    </row>
    <row r="166" spans="1:122" s="3" customFormat="1" ht="27.75" customHeight="1">
      <c r="A166" s="32" t="s">
        <v>43</v>
      </c>
      <c r="B166" s="32"/>
      <c r="C166" s="32"/>
      <c r="D166" s="32"/>
      <c r="E166" s="32"/>
      <c r="F166" s="32"/>
      <c r="G166" s="32"/>
      <c r="H166" s="33" t="s">
        <v>167</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9" t="s">
        <v>166</v>
      </c>
      <c r="AK166" s="29"/>
      <c r="AL166" s="29"/>
      <c r="AM166" s="29"/>
      <c r="AN166" s="29"/>
      <c r="AO166" s="29"/>
      <c r="AP166" s="29"/>
      <c r="AQ166" s="29"/>
      <c r="AR166" s="29"/>
      <c r="AS166" s="29"/>
      <c r="AT166" s="29"/>
      <c r="AU166" s="29"/>
      <c r="AV166" s="29"/>
      <c r="AW166" s="29"/>
      <c r="AX166" s="29"/>
      <c r="AY166" s="29"/>
      <c r="AZ166" s="28">
        <f>'[4]Шаблон'!$AO$7</f>
        <v>439.97231899999997</v>
      </c>
      <c r="BA166" s="28"/>
      <c r="BB166" s="28"/>
      <c r="BC166" s="28"/>
      <c r="BD166" s="28"/>
      <c r="BE166" s="28"/>
      <c r="BF166" s="28"/>
      <c r="BG166" s="28"/>
      <c r="BH166" s="28"/>
      <c r="BI166" s="28"/>
      <c r="BJ166" s="28"/>
      <c r="BK166" s="28"/>
      <c r="BL166" s="28"/>
      <c r="BM166" s="28"/>
      <c r="BN166" s="28"/>
      <c r="BO166" s="28"/>
      <c r="BP166" s="28"/>
      <c r="BQ166" s="28"/>
      <c r="BR166" s="28"/>
      <c r="BS166" s="28"/>
      <c r="BT166" s="31">
        <f>'[8]0'!$H$9</f>
        <v>590</v>
      </c>
      <c r="BU166" s="31"/>
      <c r="BV166" s="31"/>
      <c r="BW166" s="31"/>
      <c r="BX166" s="31"/>
      <c r="BY166" s="31"/>
      <c r="BZ166" s="31"/>
      <c r="CA166" s="31"/>
      <c r="CB166" s="31"/>
      <c r="CC166" s="31"/>
      <c r="CD166" s="31"/>
      <c r="CE166" s="31"/>
      <c r="CF166" s="31"/>
      <c r="CG166" s="31"/>
      <c r="CH166" s="31"/>
      <c r="CI166" s="31"/>
      <c r="CJ166" s="31"/>
      <c r="CK166" s="31">
        <f>'[9]2.1'!$D$6</f>
        <v>590</v>
      </c>
      <c r="CL166" s="31"/>
      <c r="CM166" s="31"/>
      <c r="CN166" s="31"/>
      <c r="CO166" s="31"/>
      <c r="CP166" s="31"/>
      <c r="CQ166" s="31"/>
      <c r="CR166" s="31"/>
      <c r="CS166" s="31"/>
      <c r="CT166" s="31"/>
      <c r="CU166" s="31"/>
      <c r="CV166" s="31"/>
      <c r="CW166" s="31"/>
      <c r="CX166" s="31"/>
      <c r="CY166" s="31"/>
      <c r="CZ166" s="31"/>
      <c r="DA166" s="31"/>
      <c r="DB166" s="31">
        <f>'[9]2.1'!$E$6</f>
        <v>590</v>
      </c>
      <c r="DC166" s="31"/>
      <c r="DD166" s="31"/>
      <c r="DE166" s="31"/>
      <c r="DF166" s="31"/>
      <c r="DG166" s="31"/>
      <c r="DH166" s="31"/>
      <c r="DI166" s="31"/>
      <c r="DJ166" s="31"/>
      <c r="DK166" s="31"/>
      <c r="DL166" s="31"/>
      <c r="DM166" s="31"/>
      <c r="DN166" s="31"/>
      <c r="DO166" s="31"/>
      <c r="DP166" s="31"/>
      <c r="DQ166" s="31"/>
      <c r="DR166" s="31"/>
    </row>
    <row r="167" spans="1:122" s="3" customFormat="1" ht="27.75" customHeight="1">
      <c r="A167" s="32" t="s">
        <v>63</v>
      </c>
      <c r="B167" s="32"/>
      <c r="C167" s="32"/>
      <c r="D167" s="32"/>
      <c r="E167" s="32"/>
      <c r="F167" s="32"/>
      <c r="G167" s="32"/>
      <c r="H167" s="33" t="s">
        <v>168</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9" t="s">
        <v>166</v>
      </c>
      <c r="AK167" s="29"/>
      <c r="AL167" s="29"/>
      <c r="AM167" s="29"/>
      <c r="AN167" s="29"/>
      <c r="AO167" s="29"/>
      <c r="AP167" s="29"/>
      <c r="AQ167" s="29"/>
      <c r="AR167" s="29"/>
      <c r="AS167" s="29"/>
      <c r="AT167" s="29"/>
      <c r="AU167" s="29"/>
      <c r="AV167" s="29"/>
      <c r="AW167" s="29"/>
      <c r="AX167" s="29"/>
      <c r="AY167" s="29"/>
      <c r="AZ167" s="28">
        <f>'[4]Шаблон'!$AO$11</f>
        <v>392.35948500000006</v>
      </c>
      <c r="BA167" s="28"/>
      <c r="BB167" s="28"/>
      <c r="BC167" s="28"/>
      <c r="BD167" s="28"/>
      <c r="BE167" s="28"/>
      <c r="BF167" s="28"/>
      <c r="BG167" s="28"/>
      <c r="BH167" s="28"/>
      <c r="BI167" s="28"/>
      <c r="BJ167" s="28"/>
      <c r="BK167" s="28"/>
      <c r="BL167" s="28"/>
      <c r="BM167" s="28"/>
      <c r="BN167" s="28"/>
      <c r="BO167" s="28"/>
      <c r="BP167" s="28"/>
      <c r="BQ167" s="28"/>
      <c r="BR167" s="28"/>
      <c r="BS167" s="28"/>
      <c r="BT167" s="31">
        <f>'[8]0'!$H$11</f>
        <v>508.87489999999997</v>
      </c>
      <c r="BU167" s="31"/>
      <c r="BV167" s="31"/>
      <c r="BW167" s="31"/>
      <c r="BX167" s="31"/>
      <c r="BY167" s="31"/>
      <c r="BZ167" s="31"/>
      <c r="CA167" s="31"/>
      <c r="CB167" s="31"/>
      <c r="CC167" s="31"/>
      <c r="CD167" s="31"/>
      <c r="CE167" s="31"/>
      <c r="CF167" s="31"/>
      <c r="CG167" s="31"/>
      <c r="CH167" s="31"/>
      <c r="CI167" s="31"/>
      <c r="CJ167" s="31"/>
      <c r="CK167" s="31">
        <f>'[9]2.1'!$D$17</f>
        <v>508.87489999999997</v>
      </c>
      <c r="CL167" s="31"/>
      <c r="CM167" s="31"/>
      <c r="CN167" s="31"/>
      <c r="CO167" s="31"/>
      <c r="CP167" s="31"/>
      <c r="CQ167" s="31"/>
      <c r="CR167" s="31"/>
      <c r="CS167" s="31"/>
      <c r="CT167" s="31"/>
      <c r="CU167" s="31"/>
      <c r="CV167" s="31"/>
      <c r="CW167" s="31"/>
      <c r="CX167" s="31"/>
      <c r="CY167" s="31"/>
      <c r="CZ167" s="31"/>
      <c r="DA167" s="31"/>
      <c r="DB167" s="31">
        <f>'[9]2.1'!$E$17</f>
        <v>499.00461582925857</v>
      </c>
      <c r="DC167" s="31"/>
      <c r="DD167" s="31"/>
      <c r="DE167" s="31"/>
      <c r="DF167" s="31"/>
      <c r="DG167" s="31"/>
      <c r="DH167" s="31"/>
      <c r="DI167" s="31"/>
      <c r="DJ167" s="31"/>
      <c r="DK167" s="31"/>
      <c r="DL167" s="31"/>
      <c r="DM167" s="31"/>
      <c r="DN167" s="31"/>
      <c r="DO167" s="31"/>
      <c r="DP167" s="31"/>
      <c r="DQ167" s="31"/>
      <c r="DR167" s="31"/>
    </row>
    <row r="168" spans="1:122" s="3" customFormat="1" ht="27.75" customHeight="1">
      <c r="A168" s="32" t="s">
        <v>83</v>
      </c>
      <c r="B168" s="32"/>
      <c r="C168" s="32"/>
      <c r="D168" s="32"/>
      <c r="E168" s="32"/>
      <c r="F168" s="32"/>
      <c r="G168" s="32"/>
      <c r="H168" s="33" t="s">
        <v>170</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9" t="s">
        <v>169</v>
      </c>
      <c r="AK168" s="29"/>
      <c r="AL168" s="29"/>
      <c r="AM168" s="29"/>
      <c r="AN168" s="29"/>
      <c r="AO168" s="29"/>
      <c r="AP168" s="29"/>
      <c r="AQ168" s="29"/>
      <c r="AR168" s="29"/>
      <c r="AS168" s="29"/>
      <c r="AT168" s="29"/>
      <c r="AU168" s="29"/>
      <c r="AV168" s="29"/>
      <c r="AW168" s="29"/>
      <c r="AX168" s="29"/>
      <c r="AY168" s="29"/>
      <c r="AZ168" s="28">
        <f>'[4]Шаблон'!$AP$7/1000</f>
        <v>808.653608</v>
      </c>
      <c r="BA168" s="28"/>
      <c r="BB168" s="28"/>
      <c r="BC168" s="28"/>
      <c r="BD168" s="28"/>
      <c r="BE168" s="28"/>
      <c r="BF168" s="28"/>
      <c r="BG168" s="28"/>
      <c r="BH168" s="28"/>
      <c r="BI168" s="28"/>
      <c r="BJ168" s="28"/>
      <c r="BK168" s="28"/>
      <c r="BL168" s="28"/>
      <c r="BM168" s="28"/>
      <c r="BN168" s="28"/>
      <c r="BO168" s="28"/>
      <c r="BP168" s="28"/>
      <c r="BQ168" s="28"/>
      <c r="BR168" s="28"/>
      <c r="BS168" s="28"/>
      <c r="BT168" s="31">
        <f>'[8]0'!$H$12</f>
        <v>830.2</v>
      </c>
      <c r="BU168" s="31"/>
      <c r="BV168" s="31"/>
      <c r="BW168" s="31"/>
      <c r="BX168" s="31"/>
      <c r="BY168" s="31"/>
      <c r="BZ168" s="31"/>
      <c r="CA168" s="31"/>
      <c r="CB168" s="31"/>
      <c r="CC168" s="31"/>
      <c r="CD168" s="31"/>
      <c r="CE168" s="31"/>
      <c r="CF168" s="31"/>
      <c r="CG168" s="31"/>
      <c r="CH168" s="31"/>
      <c r="CI168" s="31"/>
      <c r="CJ168" s="31"/>
      <c r="CK168" s="31">
        <f>'[9]2.1'!$D$18</f>
        <v>830.2</v>
      </c>
      <c r="CL168" s="31"/>
      <c r="CM168" s="31"/>
      <c r="CN168" s="31"/>
      <c r="CO168" s="31"/>
      <c r="CP168" s="31"/>
      <c r="CQ168" s="31"/>
      <c r="CR168" s="31"/>
      <c r="CS168" s="31"/>
      <c r="CT168" s="31"/>
      <c r="CU168" s="31"/>
      <c r="CV168" s="31"/>
      <c r="CW168" s="31"/>
      <c r="CX168" s="31"/>
      <c r="CY168" s="31"/>
      <c r="CZ168" s="31"/>
      <c r="DA168" s="31"/>
      <c r="DB168" s="31">
        <f>'[9]2.1'!$E$18</f>
        <v>835.7</v>
      </c>
      <c r="DC168" s="31"/>
      <c r="DD168" s="31"/>
      <c r="DE168" s="31"/>
      <c r="DF168" s="31"/>
      <c r="DG168" s="31"/>
      <c r="DH168" s="31"/>
      <c r="DI168" s="31"/>
      <c r="DJ168" s="31"/>
      <c r="DK168" s="31"/>
      <c r="DL168" s="31"/>
      <c r="DM168" s="31"/>
      <c r="DN168" s="31"/>
      <c r="DO168" s="31"/>
      <c r="DP168" s="31"/>
      <c r="DQ168" s="31"/>
      <c r="DR168" s="31"/>
    </row>
    <row r="169" spans="1:122" s="3" customFormat="1" ht="27.75" customHeight="1">
      <c r="A169" s="32" t="s">
        <v>93</v>
      </c>
      <c r="B169" s="32"/>
      <c r="C169" s="32"/>
      <c r="D169" s="32"/>
      <c r="E169" s="32"/>
      <c r="F169" s="32"/>
      <c r="G169" s="32"/>
      <c r="H169" s="33" t="s">
        <v>171</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9" t="s">
        <v>169</v>
      </c>
      <c r="AK169" s="29"/>
      <c r="AL169" s="29"/>
      <c r="AM169" s="29"/>
      <c r="AN169" s="29"/>
      <c r="AO169" s="29"/>
      <c r="AP169" s="29"/>
      <c r="AQ169" s="29"/>
      <c r="AR169" s="29"/>
      <c r="AS169" s="29"/>
      <c r="AT169" s="29"/>
      <c r="AU169" s="29"/>
      <c r="AV169" s="29"/>
      <c r="AW169" s="29"/>
      <c r="AX169" s="29"/>
      <c r="AY169" s="29"/>
      <c r="AZ169" s="28">
        <f>AZ168</f>
        <v>808.653608</v>
      </c>
      <c r="BA169" s="28"/>
      <c r="BB169" s="28"/>
      <c r="BC169" s="28"/>
      <c r="BD169" s="28"/>
      <c r="BE169" s="28"/>
      <c r="BF169" s="28"/>
      <c r="BG169" s="28"/>
      <c r="BH169" s="28"/>
      <c r="BI169" s="28"/>
      <c r="BJ169" s="28"/>
      <c r="BK169" s="28"/>
      <c r="BL169" s="28"/>
      <c r="BM169" s="28"/>
      <c r="BN169" s="28"/>
      <c r="BO169" s="28"/>
      <c r="BP169" s="28"/>
      <c r="BQ169" s="28"/>
      <c r="BR169" s="28"/>
      <c r="BS169" s="28"/>
      <c r="BT169" s="31">
        <f>'[8]0'!$H$13</f>
        <v>830.2</v>
      </c>
      <c r="BU169" s="31"/>
      <c r="BV169" s="31"/>
      <c r="BW169" s="31"/>
      <c r="BX169" s="31"/>
      <c r="BY169" s="31"/>
      <c r="BZ169" s="31"/>
      <c r="CA169" s="31"/>
      <c r="CB169" s="31"/>
      <c r="CC169" s="31"/>
      <c r="CD169" s="31"/>
      <c r="CE169" s="31"/>
      <c r="CF169" s="31"/>
      <c r="CG169" s="31"/>
      <c r="CH169" s="31"/>
      <c r="CI169" s="31"/>
      <c r="CJ169" s="31"/>
      <c r="CK169" s="31">
        <f>'[9]2.1'!$D$18</f>
        <v>830.2</v>
      </c>
      <c r="CL169" s="31"/>
      <c r="CM169" s="31"/>
      <c r="CN169" s="31"/>
      <c r="CO169" s="31"/>
      <c r="CP169" s="31"/>
      <c r="CQ169" s="31"/>
      <c r="CR169" s="31"/>
      <c r="CS169" s="31"/>
      <c r="CT169" s="31"/>
      <c r="CU169" s="31"/>
      <c r="CV169" s="31"/>
      <c r="CW169" s="31"/>
      <c r="CX169" s="31"/>
      <c r="CY169" s="31"/>
      <c r="CZ169" s="31"/>
      <c r="DA169" s="31"/>
      <c r="DB169" s="31">
        <f>'[9]2.1'!$E$18</f>
        <v>835.7</v>
      </c>
      <c r="DC169" s="31"/>
      <c r="DD169" s="31"/>
      <c r="DE169" s="31"/>
      <c r="DF169" s="31"/>
      <c r="DG169" s="31"/>
      <c r="DH169" s="31"/>
      <c r="DI169" s="31"/>
      <c r="DJ169" s="31"/>
      <c r="DK169" s="31"/>
      <c r="DL169" s="31"/>
      <c r="DM169" s="31"/>
      <c r="DN169" s="31"/>
      <c r="DO169" s="31"/>
      <c r="DP169" s="31"/>
      <c r="DQ169" s="31"/>
      <c r="DR169" s="31"/>
    </row>
    <row r="170" spans="1:122" s="3" customFormat="1" ht="27.75" customHeight="1">
      <c r="A170" s="32" t="s">
        <v>95</v>
      </c>
      <c r="B170" s="32"/>
      <c r="C170" s="32"/>
      <c r="D170" s="32"/>
      <c r="E170" s="32"/>
      <c r="F170" s="32"/>
      <c r="G170" s="32"/>
      <c r="H170" s="33" t="s">
        <v>173</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9" t="s">
        <v>172</v>
      </c>
      <c r="AK170" s="29"/>
      <c r="AL170" s="29"/>
      <c r="AM170" s="29"/>
      <c r="AN170" s="29"/>
      <c r="AO170" s="29"/>
      <c r="AP170" s="29"/>
      <c r="AQ170" s="29"/>
      <c r="AR170" s="29"/>
      <c r="AS170" s="29"/>
      <c r="AT170" s="29"/>
      <c r="AU170" s="29"/>
      <c r="AV170" s="29"/>
      <c r="AW170" s="29"/>
      <c r="AX170" s="29"/>
      <c r="AY170" s="29"/>
      <c r="AZ170" s="28">
        <f>AZ172+AZ173+AZ174</f>
        <v>1974.0834493166667</v>
      </c>
      <c r="BA170" s="28"/>
      <c r="BB170" s="28"/>
      <c r="BC170" s="28"/>
      <c r="BD170" s="28"/>
      <c r="BE170" s="28"/>
      <c r="BF170" s="28"/>
      <c r="BG170" s="28"/>
      <c r="BH170" s="28"/>
      <c r="BI170" s="28"/>
      <c r="BJ170" s="28"/>
      <c r="BK170" s="28"/>
      <c r="BL170" s="28"/>
      <c r="BM170" s="28"/>
      <c r="BN170" s="28"/>
      <c r="BO170" s="28"/>
      <c r="BP170" s="28"/>
      <c r="BQ170" s="28"/>
      <c r="BR170" s="28"/>
      <c r="BS170" s="28"/>
      <c r="BT170" s="31">
        <f>BT172+BT173+BT174</f>
        <v>3010.652995303685</v>
      </c>
      <c r="BU170" s="31"/>
      <c r="BV170" s="31"/>
      <c r="BW170" s="31"/>
      <c r="BX170" s="31"/>
      <c r="BY170" s="31"/>
      <c r="BZ170" s="31"/>
      <c r="CA170" s="31"/>
      <c r="CB170" s="31"/>
      <c r="CC170" s="31"/>
      <c r="CD170" s="31"/>
      <c r="CE170" s="31"/>
      <c r="CF170" s="31"/>
      <c r="CG170" s="31"/>
      <c r="CH170" s="31"/>
      <c r="CI170" s="31"/>
      <c r="CJ170" s="31"/>
      <c r="CK170" s="31">
        <f>CK172+CK173+CK174</f>
        <v>3228.131935363227</v>
      </c>
      <c r="CL170" s="31"/>
      <c r="CM170" s="31"/>
      <c r="CN170" s="31"/>
      <c r="CO170" s="31"/>
      <c r="CP170" s="31"/>
      <c r="CQ170" s="31"/>
      <c r="CR170" s="31"/>
      <c r="CS170" s="31"/>
      <c r="CT170" s="31"/>
      <c r="CU170" s="31"/>
      <c r="CV170" s="31"/>
      <c r="CW170" s="31"/>
      <c r="CX170" s="31"/>
      <c r="CY170" s="31"/>
      <c r="CZ170" s="31"/>
      <c r="DA170" s="31"/>
      <c r="DB170" s="31">
        <f>DB172+DB173+DB174</f>
        <v>3270.8773906545075</v>
      </c>
      <c r="DC170" s="31"/>
      <c r="DD170" s="31"/>
      <c r="DE170" s="31"/>
      <c r="DF170" s="31"/>
      <c r="DG170" s="31"/>
      <c r="DH170" s="31"/>
      <c r="DI170" s="31"/>
      <c r="DJ170" s="31"/>
      <c r="DK170" s="31"/>
      <c r="DL170" s="31"/>
      <c r="DM170" s="31"/>
      <c r="DN170" s="31"/>
      <c r="DO170" s="31"/>
      <c r="DP170" s="31"/>
      <c r="DQ170" s="31"/>
      <c r="DR170" s="31"/>
    </row>
    <row r="171" spans="1:122" s="3" customFormat="1" ht="15" customHeight="1">
      <c r="A171" s="32"/>
      <c r="B171" s="32"/>
      <c r="C171" s="32"/>
      <c r="D171" s="32"/>
      <c r="E171" s="32"/>
      <c r="F171" s="32"/>
      <c r="G171" s="32"/>
      <c r="H171" s="33" t="s">
        <v>66</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9"/>
      <c r="AK171" s="29"/>
      <c r="AL171" s="29"/>
      <c r="AM171" s="29"/>
      <c r="AN171" s="29"/>
      <c r="AO171" s="29"/>
      <c r="AP171" s="29"/>
      <c r="AQ171" s="29"/>
      <c r="AR171" s="29"/>
      <c r="AS171" s="29"/>
      <c r="AT171" s="29"/>
      <c r="AU171" s="29"/>
      <c r="AV171" s="29"/>
      <c r="AW171" s="29"/>
      <c r="AX171" s="29"/>
      <c r="AY171" s="29"/>
      <c r="AZ171" s="28"/>
      <c r="BA171" s="28"/>
      <c r="BB171" s="28"/>
      <c r="BC171" s="28"/>
      <c r="BD171" s="28"/>
      <c r="BE171" s="28"/>
      <c r="BF171" s="28"/>
      <c r="BG171" s="28"/>
      <c r="BH171" s="28"/>
      <c r="BI171" s="28"/>
      <c r="BJ171" s="28"/>
      <c r="BK171" s="28"/>
      <c r="BL171" s="28"/>
      <c r="BM171" s="28"/>
      <c r="BN171" s="28"/>
      <c r="BO171" s="28"/>
      <c r="BP171" s="28"/>
      <c r="BQ171" s="28"/>
      <c r="BR171" s="28"/>
      <c r="BS171" s="28"/>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row>
    <row r="172" spans="1:122" s="3" customFormat="1" ht="27.75" customHeight="1">
      <c r="A172" s="32" t="s">
        <v>174</v>
      </c>
      <c r="B172" s="32"/>
      <c r="C172" s="32"/>
      <c r="D172" s="32"/>
      <c r="E172" s="32"/>
      <c r="F172" s="32"/>
      <c r="G172" s="32"/>
      <c r="H172" s="33" t="s">
        <v>177</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9" t="s">
        <v>172</v>
      </c>
      <c r="AK172" s="29"/>
      <c r="AL172" s="29"/>
      <c r="AM172" s="29"/>
      <c r="AN172" s="29"/>
      <c r="AO172" s="29"/>
      <c r="AP172" s="29"/>
      <c r="AQ172" s="29"/>
      <c r="AR172" s="29"/>
      <c r="AS172" s="29"/>
      <c r="AT172" s="29"/>
      <c r="AU172" s="29"/>
      <c r="AV172" s="29"/>
      <c r="AW172" s="29"/>
      <c r="AX172" s="29"/>
      <c r="AY172" s="29"/>
      <c r="AZ172" s="28">
        <f>'[3]ээ'!$D$80/1000</f>
        <v>482.18760409000004</v>
      </c>
      <c r="BA172" s="28"/>
      <c r="BB172" s="28"/>
      <c r="BC172" s="28"/>
      <c r="BD172" s="28"/>
      <c r="BE172" s="28"/>
      <c r="BF172" s="28"/>
      <c r="BG172" s="28"/>
      <c r="BH172" s="28"/>
      <c r="BI172" s="28"/>
      <c r="BJ172" s="28"/>
      <c r="BK172" s="28"/>
      <c r="BL172" s="28"/>
      <c r="BM172" s="28"/>
      <c r="BN172" s="28"/>
      <c r="BO172" s="28"/>
      <c r="BP172" s="28"/>
      <c r="BQ172" s="28"/>
      <c r="BR172" s="28"/>
      <c r="BS172" s="28"/>
      <c r="BT172" s="31">
        <f>('[8]0'!$H$92+'[8]0'!$H$94)/1000</f>
        <v>541.1046176239477</v>
      </c>
      <c r="BU172" s="31"/>
      <c r="BV172" s="31"/>
      <c r="BW172" s="31"/>
      <c r="BX172" s="31"/>
      <c r="BY172" s="31"/>
      <c r="BZ172" s="31"/>
      <c r="CA172" s="31"/>
      <c r="CB172" s="31"/>
      <c r="CC172" s="31"/>
      <c r="CD172" s="31"/>
      <c r="CE172" s="31"/>
      <c r="CF172" s="31"/>
      <c r="CG172" s="31"/>
      <c r="CH172" s="31"/>
      <c r="CI172" s="31"/>
      <c r="CJ172" s="31"/>
      <c r="CK172" s="31">
        <f>('[9]3 цена ээ'!$D$8+'[9]3 цена ээ'!$D$9)/1000</f>
        <v>605.521098156266</v>
      </c>
      <c r="CL172" s="31"/>
      <c r="CM172" s="31"/>
      <c r="CN172" s="31"/>
      <c r="CO172" s="31"/>
      <c r="CP172" s="31"/>
      <c r="CQ172" s="31"/>
      <c r="CR172" s="31"/>
      <c r="CS172" s="31"/>
      <c r="CT172" s="31"/>
      <c r="CU172" s="31"/>
      <c r="CV172" s="31"/>
      <c r="CW172" s="31"/>
      <c r="CX172" s="31"/>
      <c r="CY172" s="31"/>
      <c r="CZ172" s="31"/>
      <c r="DA172" s="31"/>
      <c r="DB172" s="31">
        <f>('[9]3 цена ээ'!$E$8+'[9]3 цена ээ'!$E$9)/1000</f>
        <v>599.4685318217622</v>
      </c>
      <c r="DC172" s="31"/>
      <c r="DD172" s="31"/>
      <c r="DE172" s="31"/>
      <c r="DF172" s="31"/>
      <c r="DG172" s="31"/>
      <c r="DH172" s="31"/>
      <c r="DI172" s="31"/>
      <c r="DJ172" s="31"/>
      <c r="DK172" s="31"/>
      <c r="DL172" s="31"/>
      <c r="DM172" s="31"/>
      <c r="DN172" s="31"/>
      <c r="DO172" s="31"/>
      <c r="DP172" s="31"/>
      <c r="DQ172" s="31"/>
      <c r="DR172" s="31"/>
    </row>
    <row r="173" spans="1:122" s="3" customFormat="1" ht="27.75" customHeight="1">
      <c r="A173" s="32" t="s">
        <v>175</v>
      </c>
      <c r="B173" s="32"/>
      <c r="C173" s="32"/>
      <c r="D173" s="32"/>
      <c r="E173" s="32"/>
      <c r="F173" s="32"/>
      <c r="G173" s="32"/>
      <c r="H173" s="33" t="s">
        <v>178</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9" t="s">
        <v>172</v>
      </c>
      <c r="AK173" s="29"/>
      <c r="AL173" s="29"/>
      <c r="AM173" s="29"/>
      <c r="AN173" s="29"/>
      <c r="AO173" s="29"/>
      <c r="AP173" s="29"/>
      <c r="AQ173" s="29"/>
      <c r="AR173" s="29"/>
      <c r="AS173" s="29"/>
      <c r="AT173" s="29"/>
      <c r="AU173" s="29"/>
      <c r="AV173" s="29"/>
      <c r="AW173" s="29"/>
      <c r="AX173" s="29"/>
      <c r="AY173" s="29"/>
      <c r="AZ173" s="28">
        <f>'[3]ээ'!$D$81/1000</f>
        <v>805.07418458</v>
      </c>
      <c r="BA173" s="28"/>
      <c r="BB173" s="28"/>
      <c r="BC173" s="28"/>
      <c r="BD173" s="28"/>
      <c r="BE173" s="28"/>
      <c r="BF173" s="28"/>
      <c r="BG173" s="28"/>
      <c r="BH173" s="28"/>
      <c r="BI173" s="28"/>
      <c r="BJ173" s="28"/>
      <c r="BK173" s="28"/>
      <c r="BL173" s="28"/>
      <c r="BM173" s="28"/>
      <c r="BN173" s="28"/>
      <c r="BO173" s="28"/>
      <c r="BP173" s="28"/>
      <c r="BQ173" s="28"/>
      <c r="BR173" s="28"/>
      <c r="BS173" s="28"/>
      <c r="BT173" s="31">
        <f>'[8]0'!$H$95/1000</f>
        <v>952.5417187462308</v>
      </c>
      <c r="BU173" s="31"/>
      <c r="BV173" s="31"/>
      <c r="BW173" s="31"/>
      <c r="BX173" s="31"/>
      <c r="BY173" s="31"/>
      <c r="BZ173" s="31"/>
      <c r="CA173" s="31"/>
      <c r="CB173" s="31"/>
      <c r="CC173" s="31"/>
      <c r="CD173" s="31"/>
      <c r="CE173" s="31"/>
      <c r="CF173" s="31"/>
      <c r="CG173" s="31"/>
      <c r="CH173" s="31"/>
      <c r="CI173" s="31"/>
      <c r="CJ173" s="31"/>
      <c r="CK173" s="31">
        <f>('[9]4 цена мощность'!$D$8+'[9]4 цена мощность'!$D$9+'[9]4 цена мощность'!$D$10)/1000</f>
        <v>1788.190228335146</v>
      </c>
      <c r="CL173" s="31"/>
      <c r="CM173" s="31"/>
      <c r="CN173" s="31"/>
      <c r="CO173" s="31"/>
      <c r="CP173" s="31"/>
      <c r="CQ173" s="31"/>
      <c r="CR173" s="31"/>
      <c r="CS173" s="31"/>
      <c r="CT173" s="31"/>
      <c r="CU173" s="31"/>
      <c r="CV173" s="31"/>
      <c r="CW173" s="31"/>
      <c r="CX173" s="31"/>
      <c r="CY173" s="31"/>
      <c r="CZ173" s="31"/>
      <c r="DA173" s="31"/>
      <c r="DB173" s="31">
        <f>('[9]4 цена мощность'!$E$8+'[9]4 цена мощность'!$E$9+'[9]4 цена мощность'!$E$10)/1000</f>
        <v>1810.9349912653577</v>
      </c>
      <c r="DC173" s="31"/>
      <c r="DD173" s="31"/>
      <c r="DE173" s="31"/>
      <c r="DF173" s="31"/>
      <c r="DG173" s="31"/>
      <c r="DH173" s="31"/>
      <c r="DI173" s="31"/>
      <c r="DJ173" s="31"/>
      <c r="DK173" s="31"/>
      <c r="DL173" s="31"/>
      <c r="DM173" s="31"/>
      <c r="DN173" s="31"/>
      <c r="DO173" s="31"/>
      <c r="DP173" s="31"/>
      <c r="DQ173" s="31"/>
      <c r="DR173" s="31"/>
    </row>
    <row r="174" spans="1:122" s="3" customFormat="1" ht="40.5" customHeight="1">
      <c r="A174" s="32" t="s">
        <v>176</v>
      </c>
      <c r="B174" s="32"/>
      <c r="C174" s="32"/>
      <c r="D174" s="32"/>
      <c r="E174" s="32"/>
      <c r="F174" s="32"/>
      <c r="G174" s="32"/>
      <c r="H174" s="33" t="s">
        <v>179</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9" t="s">
        <v>172</v>
      </c>
      <c r="AK174" s="29"/>
      <c r="AL174" s="29"/>
      <c r="AM174" s="29"/>
      <c r="AN174" s="29"/>
      <c r="AO174" s="29"/>
      <c r="AP174" s="29"/>
      <c r="AQ174" s="29"/>
      <c r="AR174" s="29"/>
      <c r="AS174" s="29"/>
      <c r="AT174" s="29"/>
      <c r="AU174" s="29"/>
      <c r="AV174" s="29"/>
      <c r="AW174" s="29"/>
      <c r="AX174" s="29"/>
      <c r="AY174" s="29"/>
      <c r="AZ174" s="28">
        <f>'[3]тэ'!$D$79/1000</f>
        <v>686.8216606466668</v>
      </c>
      <c r="BA174" s="28"/>
      <c r="BB174" s="28"/>
      <c r="BC174" s="28"/>
      <c r="BD174" s="28"/>
      <c r="BE174" s="28"/>
      <c r="BF174" s="28"/>
      <c r="BG174" s="28"/>
      <c r="BH174" s="28"/>
      <c r="BI174" s="28"/>
      <c r="BJ174" s="28"/>
      <c r="BK174" s="28"/>
      <c r="BL174" s="28"/>
      <c r="BM174" s="28"/>
      <c r="BN174" s="28"/>
      <c r="BO174" s="28"/>
      <c r="BP174" s="28"/>
      <c r="BQ174" s="28"/>
      <c r="BR174" s="28"/>
      <c r="BS174" s="28"/>
      <c r="BT174" s="31">
        <f>'[8]0'!$H$103/1000</f>
        <v>1517.0066589335067</v>
      </c>
      <c r="BU174" s="31"/>
      <c r="BV174" s="31"/>
      <c r="BW174" s="31"/>
      <c r="BX174" s="31"/>
      <c r="BY174" s="31"/>
      <c r="BZ174" s="31"/>
      <c r="CA174" s="31"/>
      <c r="CB174" s="31"/>
      <c r="CC174" s="31"/>
      <c r="CD174" s="31"/>
      <c r="CE174" s="31"/>
      <c r="CF174" s="31"/>
      <c r="CG174" s="31"/>
      <c r="CH174" s="31"/>
      <c r="CI174" s="31"/>
      <c r="CJ174" s="31"/>
      <c r="CK174" s="31">
        <f>('[9]2.3'!$C$26-'[9]2.3'!$C$28+'[9]2.7'!$D$25-'[9]2.7'!$D$27+'[9]2.8'!$C$11-'[9]2.8'!$C$13)/1000+CK179</f>
        <v>834.4206088718154</v>
      </c>
      <c r="CL174" s="31"/>
      <c r="CM174" s="31"/>
      <c r="CN174" s="31"/>
      <c r="CO174" s="31"/>
      <c r="CP174" s="31"/>
      <c r="CQ174" s="31"/>
      <c r="CR174" s="31"/>
      <c r="CS174" s="31"/>
      <c r="CT174" s="31"/>
      <c r="CU174" s="31"/>
      <c r="CV174" s="31"/>
      <c r="CW174" s="31"/>
      <c r="CX174" s="31"/>
      <c r="CY174" s="31"/>
      <c r="CZ174" s="31"/>
      <c r="DA174" s="31"/>
      <c r="DB174" s="31">
        <f>('[9]2.3'!$D$26-'[9]2.3'!$D$28+'[9]2.7'!$F$25-'[9]2.7'!$F$27+'[9]2.8'!$D$11-'[9]2.8'!$D$13)/1000+DB179</f>
        <v>860.4738675673873</v>
      </c>
      <c r="DC174" s="31"/>
      <c r="DD174" s="31"/>
      <c r="DE174" s="31"/>
      <c r="DF174" s="31"/>
      <c r="DG174" s="31"/>
      <c r="DH174" s="31"/>
      <c r="DI174" s="31"/>
      <c r="DJ174" s="31"/>
      <c r="DK174" s="31"/>
      <c r="DL174" s="31"/>
      <c r="DM174" s="31"/>
      <c r="DN174" s="31"/>
      <c r="DO174" s="31"/>
      <c r="DP174" s="31"/>
      <c r="DQ174" s="31"/>
      <c r="DR174" s="31"/>
    </row>
    <row r="175" spans="1:122" s="3" customFormat="1" ht="15" customHeight="1">
      <c r="A175" s="32" t="s">
        <v>153</v>
      </c>
      <c r="B175" s="32"/>
      <c r="C175" s="32"/>
      <c r="D175" s="32"/>
      <c r="E175" s="32"/>
      <c r="F175" s="32"/>
      <c r="G175" s="32"/>
      <c r="H175" s="33" t="s">
        <v>180</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9"/>
      <c r="AK175" s="29"/>
      <c r="AL175" s="29"/>
      <c r="AM175" s="29"/>
      <c r="AN175" s="29"/>
      <c r="AO175" s="29"/>
      <c r="AP175" s="29"/>
      <c r="AQ175" s="29"/>
      <c r="AR175" s="29"/>
      <c r="AS175" s="29"/>
      <c r="AT175" s="29"/>
      <c r="AU175" s="29"/>
      <c r="AV175" s="29"/>
      <c r="AW175" s="29"/>
      <c r="AX175" s="29"/>
      <c r="AY175" s="29"/>
      <c r="AZ175" s="28"/>
      <c r="BA175" s="28"/>
      <c r="BB175" s="28"/>
      <c r="BC175" s="28"/>
      <c r="BD175" s="28"/>
      <c r="BE175" s="28"/>
      <c r="BF175" s="28"/>
      <c r="BG175" s="28"/>
      <c r="BH175" s="28"/>
      <c r="BI175" s="28"/>
      <c r="BJ175" s="28"/>
      <c r="BK175" s="28"/>
      <c r="BL175" s="28"/>
      <c r="BM175" s="28"/>
      <c r="BN175" s="28"/>
      <c r="BO175" s="28"/>
      <c r="BP175" s="28"/>
      <c r="BQ175" s="28"/>
      <c r="BR175" s="28"/>
      <c r="BS175" s="28"/>
      <c r="BT175" s="31">
        <f>BT177+BT179</f>
        <v>1096.2933416403243</v>
      </c>
      <c r="BU175" s="31"/>
      <c r="BV175" s="31"/>
      <c r="BW175" s="31"/>
      <c r="BX175" s="31"/>
      <c r="BY175" s="31"/>
      <c r="BZ175" s="31"/>
      <c r="CA175" s="31"/>
      <c r="CB175" s="31"/>
      <c r="CC175" s="31"/>
      <c r="CD175" s="31"/>
      <c r="CE175" s="31"/>
      <c r="CF175" s="31"/>
      <c r="CG175" s="31"/>
      <c r="CH175" s="31"/>
      <c r="CI175" s="31"/>
      <c r="CJ175" s="31"/>
      <c r="CK175" s="31">
        <f>CK177+CK179</f>
        <v>1188.3717054531191</v>
      </c>
      <c r="CL175" s="31"/>
      <c r="CM175" s="31"/>
      <c r="CN175" s="31"/>
      <c r="CO175" s="31"/>
      <c r="CP175" s="31"/>
      <c r="CQ175" s="31"/>
      <c r="CR175" s="31"/>
      <c r="CS175" s="31"/>
      <c r="CT175" s="31"/>
      <c r="CU175" s="31"/>
      <c r="CV175" s="31"/>
      <c r="CW175" s="31"/>
      <c r="CX175" s="31"/>
      <c r="CY175" s="31"/>
      <c r="CZ175" s="31"/>
      <c r="DA175" s="31"/>
      <c r="DB175" s="31">
        <f>DB177+DB179</f>
        <v>1205.303878149366</v>
      </c>
      <c r="DC175" s="31"/>
      <c r="DD175" s="31"/>
      <c r="DE175" s="31"/>
      <c r="DF175" s="31"/>
      <c r="DG175" s="31"/>
      <c r="DH175" s="31"/>
      <c r="DI175" s="31"/>
      <c r="DJ175" s="31"/>
      <c r="DK175" s="31"/>
      <c r="DL175" s="31"/>
      <c r="DM175" s="31"/>
      <c r="DN175" s="31"/>
      <c r="DO175" s="31"/>
      <c r="DP175" s="31"/>
      <c r="DQ175" s="31"/>
      <c r="DR175" s="31"/>
    </row>
    <row r="176" spans="1:122" s="3" customFormat="1" ht="15" customHeight="1">
      <c r="A176" s="32"/>
      <c r="B176" s="32"/>
      <c r="C176" s="32"/>
      <c r="D176" s="32"/>
      <c r="E176" s="32"/>
      <c r="F176" s="32"/>
      <c r="G176" s="32"/>
      <c r="H176" s="33" t="s">
        <v>66</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9"/>
      <c r="AK176" s="29"/>
      <c r="AL176" s="29"/>
      <c r="AM176" s="29"/>
      <c r="AN176" s="29"/>
      <c r="AO176" s="29"/>
      <c r="AP176" s="29"/>
      <c r="AQ176" s="29"/>
      <c r="AR176" s="29"/>
      <c r="AS176" s="29"/>
      <c r="AT176" s="29"/>
      <c r="AU176" s="29"/>
      <c r="AV176" s="29"/>
      <c r="AW176" s="29"/>
      <c r="AX176" s="29"/>
      <c r="AY176" s="29"/>
      <c r="AZ176" s="28"/>
      <c r="BA176" s="28"/>
      <c r="BB176" s="28"/>
      <c r="BC176" s="28"/>
      <c r="BD176" s="28"/>
      <c r="BE176" s="28"/>
      <c r="BF176" s="28"/>
      <c r="BG176" s="28"/>
      <c r="BH176" s="28"/>
      <c r="BI176" s="28"/>
      <c r="BJ176" s="28"/>
      <c r="BK176" s="28"/>
      <c r="BL176" s="28"/>
      <c r="BM176" s="28"/>
      <c r="BN176" s="28"/>
      <c r="BO176" s="28"/>
      <c r="BP176" s="28"/>
      <c r="BQ176" s="28"/>
      <c r="BR176" s="28"/>
      <c r="BS176" s="28"/>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row>
    <row r="177" spans="1:122" s="3" customFormat="1" ht="27.75" customHeight="1">
      <c r="A177" s="32" t="s">
        <v>181</v>
      </c>
      <c r="B177" s="32"/>
      <c r="C177" s="32"/>
      <c r="D177" s="32"/>
      <c r="E177" s="32"/>
      <c r="F177" s="32"/>
      <c r="G177" s="32"/>
      <c r="H177" s="33" t="s">
        <v>182</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9" t="s">
        <v>172</v>
      </c>
      <c r="AK177" s="29"/>
      <c r="AL177" s="29"/>
      <c r="AM177" s="29"/>
      <c r="AN177" s="29"/>
      <c r="AO177" s="29"/>
      <c r="AP177" s="29"/>
      <c r="AQ177" s="29"/>
      <c r="AR177" s="29"/>
      <c r="AS177" s="29"/>
      <c r="AT177" s="29"/>
      <c r="AU177" s="29"/>
      <c r="AV177" s="29"/>
      <c r="AW177" s="29"/>
      <c r="AX177" s="29"/>
      <c r="AY177" s="29"/>
      <c r="AZ177" s="28">
        <f>'[4]Шаблон'!$AO$19/1000000</f>
        <v>467.93216165875003</v>
      </c>
      <c r="BA177" s="28"/>
      <c r="BB177" s="28"/>
      <c r="BC177" s="28"/>
      <c r="BD177" s="28"/>
      <c r="BE177" s="28"/>
      <c r="BF177" s="28"/>
      <c r="BG177" s="28"/>
      <c r="BH177" s="28"/>
      <c r="BI177" s="28"/>
      <c r="BJ177" s="28"/>
      <c r="BK177" s="28"/>
      <c r="BL177" s="28"/>
      <c r="BM177" s="28"/>
      <c r="BN177" s="28"/>
      <c r="BO177" s="28"/>
      <c r="BP177" s="28"/>
      <c r="BQ177" s="28"/>
      <c r="BR177" s="28"/>
      <c r="BS177" s="28"/>
      <c r="BT177" s="31">
        <f>'[8]0'!$H$92/1000</f>
        <v>540.4868434953477</v>
      </c>
      <c r="BU177" s="31"/>
      <c r="BV177" s="31"/>
      <c r="BW177" s="31"/>
      <c r="BX177" s="31"/>
      <c r="BY177" s="31"/>
      <c r="BZ177" s="31"/>
      <c r="CA177" s="31"/>
      <c r="CB177" s="31"/>
      <c r="CC177" s="31"/>
      <c r="CD177" s="31"/>
      <c r="CE177" s="31"/>
      <c r="CF177" s="31"/>
      <c r="CG177" s="31"/>
      <c r="CH177" s="31"/>
      <c r="CI177" s="31"/>
      <c r="CJ177" s="31"/>
      <c r="CK177" s="31">
        <f>'[9]2.1'!$D$117/1000</f>
        <v>604.661353870816</v>
      </c>
      <c r="CL177" s="31"/>
      <c r="CM177" s="31"/>
      <c r="CN177" s="31"/>
      <c r="CO177" s="31"/>
      <c r="CP177" s="31"/>
      <c r="CQ177" s="31"/>
      <c r="CR177" s="31"/>
      <c r="CS177" s="31"/>
      <c r="CT177" s="31"/>
      <c r="CU177" s="31"/>
      <c r="CV177" s="31"/>
      <c r="CW177" s="31"/>
      <c r="CX177" s="31"/>
      <c r="CY177" s="31"/>
      <c r="CZ177" s="31"/>
      <c r="DA177" s="31"/>
      <c r="DB177" s="31">
        <f>'[9]2.1'!$E$117/1000</f>
        <v>598.5998432966487</v>
      </c>
      <c r="DC177" s="31"/>
      <c r="DD177" s="31"/>
      <c r="DE177" s="31"/>
      <c r="DF177" s="31"/>
      <c r="DG177" s="31"/>
      <c r="DH177" s="31"/>
      <c r="DI177" s="31"/>
      <c r="DJ177" s="31"/>
      <c r="DK177" s="31"/>
      <c r="DL177" s="31"/>
      <c r="DM177" s="31"/>
      <c r="DN177" s="31"/>
      <c r="DO177" s="31"/>
      <c r="DP177" s="31"/>
      <c r="DQ177" s="31"/>
      <c r="DR177" s="31"/>
    </row>
    <row r="178" spans="1:122" s="3" customFormat="1" ht="40.5" customHeight="1">
      <c r="A178" s="32"/>
      <c r="B178" s="32"/>
      <c r="C178" s="32"/>
      <c r="D178" s="32"/>
      <c r="E178" s="32"/>
      <c r="F178" s="32"/>
      <c r="G178" s="32"/>
      <c r="H178" s="33" t="s">
        <v>184</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9" t="s">
        <v>183</v>
      </c>
      <c r="AK178" s="29"/>
      <c r="AL178" s="29"/>
      <c r="AM178" s="29"/>
      <c r="AN178" s="29"/>
      <c r="AO178" s="29"/>
      <c r="AP178" s="29"/>
      <c r="AQ178" s="29"/>
      <c r="AR178" s="29"/>
      <c r="AS178" s="29"/>
      <c r="AT178" s="29"/>
      <c r="AU178" s="29"/>
      <c r="AV178" s="29"/>
      <c r="AW178" s="29"/>
      <c r="AX178" s="29"/>
      <c r="AY178" s="29"/>
      <c r="AZ178" s="28">
        <f>'[6]стр.2_4'!$CU$51</f>
        <v>253.71</v>
      </c>
      <c r="BA178" s="28"/>
      <c r="BB178" s="28"/>
      <c r="BC178" s="28"/>
      <c r="BD178" s="28"/>
      <c r="BE178" s="28"/>
      <c r="BF178" s="28"/>
      <c r="BG178" s="28"/>
      <c r="BH178" s="28"/>
      <c r="BI178" s="28"/>
      <c r="BJ178" s="28"/>
      <c r="BK178" s="28"/>
      <c r="BL178" s="28"/>
      <c r="BM178" s="28"/>
      <c r="BN178" s="28"/>
      <c r="BO178" s="28"/>
      <c r="BP178" s="28"/>
      <c r="BQ178" s="28"/>
      <c r="BR178" s="28"/>
      <c r="BS178" s="28"/>
      <c r="BT178" s="28">
        <f>'[8]2'!$E$23</f>
        <v>216.4</v>
      </c>
      <c r="BU178" s="28"/>
      <c r="BV178" s="28"/>
      <c r="BW178" s="28"/>
      <c r="BX178" s="28"/>
      <c r="BY178" s="28"/>
      <c r="BZ178" s="28"/>
      <c r="CA178" s="28"/>
      <c r="CB178" s="28"/>
      <c r="CC178" s="28"/>
      <c r="CD178" s="28"/>
      <c r="CE178" s="28"/>
      <c r="CF178" s="28"/>
      <c r="CG178" s="28"/>
      <c r="CH178" s="28"/>
      <c r="CI178" s="28"/>
      <c r="CJ178" s="28"/>
      <c r="CK178" s="28">
        <f>'[9]2.1'!$D$23</f>
        <v>241.67676255243396</v>
      </c>
      <c r="CL178" s="28"/>
      <c r="CM178" s="28"/>
      <c r="CN178" s="28"/>
      <c r="CO178" s="28"/>
      <c r="CP178" s="28"/>
      <c r="CQ178" s="28"/>
      <c r="CR178" s="28"/>
      <c r="CS178" s="28"/>
      <c r="CT178" s="28"/>
      <c r="CU178" s="28"/>
      <c r="CV178" s="28"/>
      <c r="CW178" s="28"/>
      <c r="CX178" s="28"/>
      <c r="CY178" s="28"/>
      <c r="CZ178" s="28"/>
      <c r="DA178" s="28"/>
      <c r="DB178" s="28">
        <f>'[9]2.1'!$E$23</f>
        <v>241.91674216592094</v>
      </c>
      <c r="DC178" s="28"/>
      <c r="DD178" s="28"/>
      <c r="DE178" s="28"/>
      <c r="DF178" s="28"/>
      <c r="DG178" s="28"/>
      <c r="DH178" s="28"/>
      <c r="DI178" s="28"/>
      <c r="DJ178" s="28"/>
      <c r="DK178" s="28"/>
      <c r="DL178" s="28"/>
      <c r="DM178" s="28"/>
      <c r="DN178" s="28"/>
      <c r="DO178" s="28"/>
      <c r="DP178" s="28"/>
      <c r="DQ178" s="28"/>
      <c r="DR178" s="28"/>
    </row>
    <row r="179" spans="1:122" s="3" customFormat="1" ht="27.75" customHeight="1">
      <c r="A179" s="32" t="s">
        <v>185</v>
      </c>
      <c r="B179" s="32"/>
      <c r="C179" s="32"/>
      <c r="D179" s="32"/>
      <c r="E179" s="32"/>
      <c r="F179" s="32"/>
      <c r="G179" s="32"/>
      <c r="H179" s="33" t="s">
        <v>186</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9" t="s">
        <v>172</v>
      </c>
      <c r="AK179" s="29"/>
      <c r="AL179" s="29"/>
      <c r="AM179" s="29"/>
      <c r="AN179" s="29"/>
      <c r="AO179" s="29"/>
      <c r="AP179" s="29"/>
      <c r="AQ179" s="29"/>
      <c r="AR179" s="29"/>
      <c r="AS179" s="29"/>
      <c r="AT179" s="29"/>
      <c r="AU179" s="29"/>
      <c r="AV179" s="29"/>
      <c r="AW179" s="29"/>
      <c r="AX179" s="29"/>
      <c r="AY179" s="29"/>
      <c r="AZ179" s="28">
        <f>'[4]Шаблон'!$AP$19/1000000</f>
        <v>542.0283827112498</v>
      </c>
      <c r="BA179" s="28"/>
      <c r="BB179" s="28"/>
      <c r="BC179" s="28"/>
      <c r="BD179" s="28"/>
      <c r="BE179" s="28"/>
      <c r="BF179" s="28"/>
      <c r="BG179" s="28"/>
      <c r="BH179" s="28"/>
      <c r="BI179" s="28"/>
      <c r="BJ179" s="28"/>
      <c r="BK179" s="28"/>
      <c r="BL179" s="28"/>
      <c r="BM179" s="28"/>
      <c r="BN179" s="28"/>
      <c r="BO179" s="28"/>
      <c r="BP179" s="28"/>
      <c r="BQ179" s="28"/>
      <c r="BR179" s="28"/>
      <c r="BS179" s="28"/>
      <c r="BT179" s="28">
        <f>'[8]0'!$H$104/1000</f>
        <v>555.8064981449767</v>
      </c>
      <c r="BU179" s="28"/>
      <c r="BV179" s="28"/>
      <c r="BW179" s="28"/>
      <c r="BX179" s="28"/>
      <c r="BY179" s="28"/>
      <c r="BZ179" s="28"/>
      <c r="CA179" s="28"/>
      <c r="CB179" s="28"/>
      <c r="CC179" s="28"/>
      <c r="CD179" s="28"/>
      <c r="CE179" s="28"/>
      <c r="CF179" s="28"/>
      <c r="CG179" s="28"/>
      <c r="CH179" s="28"/>
      <c r="CI179" s="28"/>
      <c r="CJ179" s="28"/>
      <c r="CK179" s="28">
        <f>('[9]2.1'!$D$108-'[9]2.1'!$D$117)/1000</f>
        <v>583.7103515823031</v>
      </c>
      <c r="CL179" s="28"/>
      <c r="CM179" s="28"/>
      <c r="CN179" s="28"/>
      <c r="CO179" s="28"/>
      <c r="CP179" s="28"/>
      <c r="CQ179" s="28"/>
      <c r="CR179" s="28"/>
      <c r="CS179" s="28"/>
      <c r="CT179" s="28"/>
      <c r="CU179" s="28"/>
      <c r="CV179" s="28"/>
      <c r="CW179" s="28"/>
      <c r="CX179" s="28"/>
      <c r="CY179" s="28"/>
      <c r="CZ179" s="28"/>
      <c r="DA179" s="28"/>
      <c r="DB179" s="28">
        <f>('[9]2.1'!$E$108-'[9]2.1'!$E$117)/1000</f>
        <v>606.7040348527173</v>
      </c>
      <c r="DC179" s="28"/>
      <c r="DD179" s="28"/>
      <c r="DE179" s="28"/>
      <c r="DF179" s="28"/>
      <c r="DG179" s="28"/>
      <c r="DH179" s="28"/>
      <c r="DI179" s="28"/>
      <c r="DJ179" s="28"/>
      <c r="DK179" s="28"/>
      <c r="DL179" s="28"/>
      <c r="DM179" s="28"/>
      <c r="DN179" s="28"/>
      <c r="DO179" s="28"/>
      <c r="DP179" s="28"/>
      <c r="DQ179" s="28"/>
      <c r="DR179" s="28"/>
    </row>
    <row r="180" spans="1:122" s="3" customFormat="1" ht="27.75" customHeight="1">
      <c r="A180" s="32"/>
      <c r="B180" s="32"/>
      <c r="C180" s="32"/>
      <c r="D180" s="32"/>
      <c r="E180" s="32"/>
      <c r="F180" s="32"/>
      <c r="G180" s="32"/>
      <c r="H180" s="33" t="s">
        <v>188</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9" t="s">
        <v>187</v>
      </c>
      <c r="AK180" s="29"/>
      <c r="AL180" s="29"/>
      <c r="AM180" s="29"/>
      <c r="AN180" s="29"/>
      <c r="AO180" s="29"/>
      <c r="AP180" s="29"/>
      <c r="AQ180" s="29"/>
      <c r="AR180" s="29"/>
      <c r="AS180" s="29"/>
      <c r="AT180" s="29"/>
      <c r="AU180" s="29"/>
      <c r="AV180" s="29"/>
      <c r="AW180" s="29"/>
      <c r="AX180" s="29"/>
      <c r="AY180" s="29"/>
      <c r="AZ180" s="28">
        <f>'[6]стр.2_4'!$EC$52</f>
        <v>146.06705248262492</v>
      </c>
      <c r="BA180" s="28"/>
      <c r="BB180" s="28"/>
      <c r="BC180" s="28"/>
      <c r="BD180" s="28"/>
      <c r="BE180" s="28"/>
      <c r="BF180" s="28"/>
      <c r="BG180" s="28"/>
      <c r="BH180" s="28"/>
      <c r="BI180" s="28"/>
      <c r="BJ180" s="28"/>
      <c r="BK180" s="28"/>
      <c r="BL180" s="28"/>
      <c r="BM180" s="28"/>
      <c r="BN180" s="28"/>
      <c r="BO180" s="28"/>
      <c r="BP180" s="28"/>
      <c r="BQ180" s="28"/>
      <c r="BR180" s="28"/>
      <c r="BS180" s="28"/>
      <c r="BT180" s="28">
        <f>'[8]2'!$E$26</f>
        <v>138.4</v>
      </c>
      <c r="BU180" s="28"/>
      <c r="BV180" s="28"/>
      <c r="BW180" s="28"/>
      <c r="BX180" s="28"/>
      <c r="BY180" s="28"/>
      <c r="BZ180" s="28"/>
      <c r="CA180" s="28"/>
      <c r="CB180" s="28"/>
      <c r="CC180" s="28"/>
      <c r="CD180" s="28"/>
      <c r="CE180" s="28"/>
      <c r="CF180" s="28"/>
      <c r="CG180" s="28"/>
      <c r="CH180" s="28"/>
      <c r="CI180" s="28"/>
      <c r="CJ180" s="28"/>
      <c r="CK180" s="28">
        <f>'[9]2.1'!$D$26</f>
        <v>145.0976632136835</v>
      </c>
      <c r="CL180" s="28"/>
      <c r="CM180" s="28"/>
      <c r="CN180" s="28"/>
      <c r="CO180" s="28"/>
      <c r="CP180" s="28"/>
      <c r="CQ180" s="28"/>
      <c r="CR180" s="28"/>
      <c r="CS180" s="28"/>
      <c r="CT180" s="28"/>
      <c r="CU180" s="28"/>
      <c r="CV180" s="28"/>
      <c r="CW180" s="28"/>
      <c r="CX180" s="28"/>
      <c r="CY180" s="28"/>
      <c r="CZ180" s="28"/>
      <c r="DA180" s="28"/>
      <c r="DB180" s="28">
        <f>'[9]2.1'!$E$26</f>
        <v>147.44166566949858</v>
      </c>
      <c r="DC180" s="28"/>
      <c r="DD180" s="28"/>
      <c r="DE180" s="28"/>
      <c r="DF180" s="28"/>
      <c r="DG180" s="28"/>
      <c r="DH180" s="28"/>
      <c r="DI180" s="28"/>
      <c r="DJ180" s="28"/>
      <c r="DK180" s="28"/>
      <c r="DL180" s="28"/>
      <c r="DM180" s="28"/>
      <c r="DN180" s="28"/>
      <c r="DO180" s="28"/>
      <c r="DP180" s="28"/>
      <c r="DQ180" s="28"/>
      <c r="DR180" s="28"/>
    </row>
    <row r="181" spans="1:122" s="3" customFormat="1" ht="54" customHeight="1">
      <c r="A181" s="32"/>
      <c r="B181" s="32"/>
      <c r="C181" s="32"/>
      <c r="D181" s="32"/>
      <c r="E181" s="32"/>
      <c r="F181" s="32"/>
      <c r="G181" s="32"/>
      <c r="H181" s="33" t="s">
        <v>189</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9"/>
      <c r="AK181" s="29"/>
      <c r="AL181" s="29"/>
      <c r="AM181" s="29"/>
      <c r="AN181" s="29"/>
      <c r="AO181" s="29"/>
      <c r="AP181" s="29"/>
      <c r="AQ181" s="29"/>
      <c r="AR181" s="29"/>
      <c r="AS181" s="29"/>
      <c r="AT181" s="29"/>
      <c r="AU181" s="29"/>
      <c r="AV181" s="29"/>
      <c r="AW181" s="29"/>
      <c r="AX181" s="29"/>
      <c r="AY181" s="29"/>
      <c r="AZ181" s="28" t="s">
        <v>291</v>
      </c>
      <c r="BA181" s="28"/>
      <c r="BB181" s="28"/>
      <c r="BC181" s="28"/>
      <c r="BD181" s="28"/>
      <c r="BE181" s="28"/>
      <c r="BF181" s="28"/>
      <c r="BG181" s="28"/>
      <c r="BH181" s="28"/>
      <c r="BI181" s="28"/>
      <c r="BJ181" s="28"/>
      <c r="BK181" s="28"/>
      <c r="BL181" s="28"/>
      <c r="BM181" s="28"/>
      <c r="BN181" s="28"/>
      <c r="BO181" s="28"/>
      <c r="BP181" s="28"/>
      <c r="BQ181" s="28"/>
      <c r="BR181" s="28"/>
      <c r="BS181" s="28"/>
      <c r="BT181" s="31" t="s">
        <v>292</v>
      </c>
      <c r="BU181" s="31"/>
      <c r="BV181" s="31"/>
      <c r="BW181" s="31"/>
      <c r="BX181" s="31"/>
      <c r="BY181" s="31"/>
      <c r="BZ181" s="31"/>
      <c r="CA181" s="31"/>
      <c r="CB181" s="31"/>
      <c r="CC181" s="31"/>
      <c r="CD181" s="31"/>
      <c r="CE181" s="31"/>
      <c r="CF181" s="31"/>
      <c r="CG181" s="31"/>
      <c r="CH181" s="31"/>
      <c r="CI181" s="31"/>
      <c r="CJ181" s="31"/>
      <c r="CK181" s="31" t="s">
        <v>292</v>
      </c>
      <c r="CL181" s="31"/>
      <c r="CM181" s="31"/>
      <c r="CN181" s="31"/>
      <c r="CO181" s="31"/>
      <c r="CP181" s="31"/>
      <c r="CQ181" s="31"/>
      <c r="CR181" s="31"/>
      <c r="CS181" s="31"/>
      <c r="CT181" s="31"/>
      <c r="CU181" s="31"/>
      <c r="CV181" s="31"/>
      <c r="CW181" s="31"/>
      <c r="CX181" s="31"/>
      <c r="CY181" s="31"/>
      <c r="CZ181" s="31"/>
      <c r="DA181" s="31"/>
      <c r="DB181" s="31" t="s">
        <v>292</v>
      </c>
      <c r="DC181" s="31"/>
      <c r="DD181" s="31"/>
      <c r="DE181" s="31"/>
      <c r="DF181" s="31"/>
      <c r="DG181" s="31"/>
      <c r="DH181" s="31"/>
      <c r="DI181" s="31"/>
      <c r="DJ181" s="31"/>
      <c r="DK181" s="31"/>
      <c r="DL181" s="31"/>
      <c r="DM181" s="31"/>
      <c r="DN181" s="31"/>
      <c r="DO181" s="31"/>
      <c r="DP181" s="31"/>
      <c r="DQ181" s="31"/>
      <c r="DR181" s="31"/>
    </row>
    <row r="182" spans="1:122" s="3" customFormat="1" ht="15" customHeight="1">
      <c r="A182" s="32" t="s">
        <v>155</v>
      </c>
      <c r="B182" s="32"/>
      <c r="C182" s="32"/>
      <c r="D182" s="32"/>
      <c r="E182" s="32"/>
      <c r="F182" s="32"/>
      <c r="G182" s="32"/>
      <c r="H182" s="33" t="s">
        <v>190</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9" t="s">
        <v>172</v>
      </c>
      <c r="AK182" s="29"/>
      <c r="AL182" s="29"/>
      <c r="AM182" s="29"/>
      <c r="AN182" s="29"/>
      <c r="AO182" s="29"/>
      <c r="AP182" s="29"/>
      <c r="AQ182" s="29"/>
      <c r="AR182" s="29"/>
      <c r="AS182" s="29"/>
      <c r="AT182" s="29"/>
      <c r="AU182" s="29"/>
      <c r="AV182" s="29"/>
      <c r="AW182" s="29"/>
      <c r="AX182" s="29"/>
      <c r="AY182" s="29"/>
      <c r="AZ182" s="28">
        <f>('[4]Шаблон'!$AO$40+'[4]Шаблон'!$AP$40)/1000000</f>
        <v>992.98242852</v>
      </c>
      <c r="BA182" s="28"/>
      <c r="BB182" s="28"/>
      <c r="BC182" s="28"/>
      <c r="BD182" s="28"/>
      <c r="BE182" s="28"/>
      <c r="BF182" s="28"/>
      <c r="BG182" s="28"/>
      <c r="BH182" s="28"/>
      <c r="BI182" s="28"/>
      <c r="BJ182" s="28"/>
      <c r="BK182" s="28"/>
      <c r="BL182" s="28"/>
      <c r="BM182" s="28"/>
      <c r="BN182" s="28"/>
      <c r="BO182" s="28"/>
      <c r="BP182" s="28"/>
      <c r="BQ182" s="28"/>
      <c r="BR182" s="28"/>
      <c r="BS182" s="28"/>
      <c r="BT182" s="28">
        <f>'[8]0'!$H$18/1000</f>
        <v>1102.4838908557176</v>
      </c>
      <c r="BU182" s="28"/>
      <c r="BV182" s="28"/>
      <c r="BW182" s="28"/>
      <c r="BX182" s="28"/>
      <c r="BY182" s="28"/>
      <c r="BZ182" s="28"/>
      <c r="CA182" s="28"/>
      <c r="CB182" s="28"/>
      <c r="CC182" s="28"/>
      <c r="CD182" s="28"/>
      <c r="CE182" s="28"/>
      <c r="CF182" s="28"/>
      <c r="CG182" s="28"/>
      <c r="CH182" s="28"/>
      <c r="CI182" s="28"/>
      <c r="CJ182" s="28"/>
      <c r="CK182" s="28">
        <f>'[9]2.5'!$D$94/1000</f>
        <v>1108.69351164</v>
      </c>
      <c r="CL182" s="28"/>
      <c r="CM182" s="28"/>
      <c r="CN182" s="28"/>
      <c r="CO182" s="28"/>
      <c r="CP182" s="28"/>
      <c r="CQ182" s="28"/>
      <c r="CR182" s="28"/>
      <c r="CS182" s="28"/>
      <c r="CT182" s="28"/>
      <c r="CU182" s="28"/>
      <c r="CV182" s="28"/>
      <c r="CW182" s="28"/>
      <c r="CX182" s="28"/>
      <c r="CY182" s="28"/>
      <c r="CZ182" s="28"/>
      <c r="DA182" s="28"/>
      <c r="DB182" s="28">
        <f>'[9]2.5'!$E$94/1000</f>
        <v>1107.7737474600003</v>
      </c>
      <c r="DC182" s="28"/>
      <c r="DD182" s="28"/>
      <c r="DE182" s="28"/>
      <c r="DF182" s="28"/>
      <c r="DG182" s="28"/>
      <c r="DH182" s="28"/>
      <c r="DI182" s="28"/>
      <c r="DJ182" s="28"/>
      <c r="DK182" s="28"/>
      <c r="DL182" s="28"/>
      <c r="DM182" s="28"/>
      <c r="DN182" s="28"/>
      <c r="DO182" s="28"/>
      <c r="DP182" s="28"/>
      <c r="DQ182" s="28"/>
      <c r="DR182" s="28"/>
    </row>
    <row r="183" spans="1:122" s="3" customFormat="1" ht="54" customHeight="1">
      <c r="A183" s="32" t="s">
        <v>157</v>
      </c>
      <c r="B183" s="32"/>
      <c r="C183" s="32"/>
      <c r="D183" s="32"/>
      <c r="E183" s="32"/>
      <c r="F183" s="32"/>
      <c r="G183" s="32"/>
      <c r="H183" s="33" t="s">
        <v>191</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9"/>
      <c r="AK183" s="29"/>
      <c r="AL183" s="29"/>
      <c r="AM183" s="29"/>
      <c r="AN183" s="29"/>
      <c r="AO183" s="29"/>
      <c r="AP183" s="29"/>
      <c r="AQ183" s="29"/>
      <c r="AR183" s="29"/>
      <c r="AS183" s="29"/>
      <c r="AT183" s="29"/>
      <c r="AU183" s="29"/>
      <c r="AV183" s="29"/>
      <c r="AW183" s="29"/>
      <c r="AX183" s="29"/>
      <c r="AY183" s="29"/>
      <c r="AZ183" s="28"/>
      <c r="BA183" s="28"/>
      <c r="BB183" s="28"/>
      <c r="BC183" s="28"/>
      <c r="BD183" s="28"/>
      <c r="BE183" s="28"/>
      <c r="BF183" s="28"/>
      <c r="BG183" s="28"/>
      <c r="BH183" s="28"/>
      <c r="BI183" s="28"/>
      <c r="BJ183" s="28"/>
      <c r="BK183" s="28"/>
      <c r="BL183" s="28"/>
      <c r="BM183" s="28"/>
      <c r="BN183" s="28"/>
      <c r="BO183" s="28"/>
      <c r="BP183" s="28"/>
      <c r="BQ183" s="28"/>
      <c r="BR183" s="28"/>
      <c r="BS183" s="28"/>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row>
    <row r="184" spans="1:122" s="3" customFormat="1" ht="27.75" customHeight="1">
      <c r="A184" s="32" t="s">
        <v>192</v>
      </c>
      <c r="B184" s="32"/>
      <c r="C184" s="32"/>
      <c r="D184" s="32"/>
      <c r="E184" s="32"/>
      <c r="F184" s="32"/>
      <c r="G184" s="32"/>
      <c r="H184" s="33" t="s">
        <v>193</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9" t="s">
        <v>86</v>
      </c>
      <c r="AK184" s="29"/>
      <c r="AL184" s="29"/>
      <c r="AM184" s="29"/>
      <c r="AN184" s="29"/>
      <c r="AO184" s="29"/>
      <c r="AP184" s="29"/>
      <c r="AQ184" s="29"/>
      <c r="AR184" s="29"/>
      <c r="AS184" s="29"/>
      <c r="AT184" s="29"/>
      <c r="AU184" s="29"/>
      <c r="AV184" s="29"/>
      <c r="AW184" s="29"/>
      <c r="AX184" s="29"/>
      <c r="AY184" s="29"/>
      <c r="AZ184" s="28"/>
      <c r="BA184" s="28"/>
      <c r="BB184" s="28"/>
      <c r="BC184" s="28"/>
      <c r="BD184" s="28"/>
      <c r="BE184" s="28"/>
      <c r="BF184" s="28"/>
      <c r="BG184" s="28"/>
      <c r="BH184" s="28"/>
      <c r="BI184" s="28"/>
      <c r="BJ184" s="28"/>
      <c r="BK184" s="28"/>
      <c r="BL184" s="28"/>
      <c r="BM184" s="28"/>
      <c r="BN184" s="28"/>
      <c r="BO184" s="28"/>
      <c r="BP184" s="28"/>
      <c r="BQ184" s="28"/>
      <c r="BR184" s="28"/>
      <c r="BS184" s="28"/>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row>
    <row r="185" spans="1:122" s="3" customFormat="1" ht="27.75" customHeight="1">
      <c r="A185" s="32" t="s">
        <v>194</v>
      </c>
      <c r="B185" s="32"/>
      <c r="C185" s="32"/>
      <c r="D185" s="32"/>
      <c r="E185" s="32"/>
      <c r="F185" s="32"/>
      <c r="G185" s="32"/>
      <c r="H185" s="33" t="s">
        <v>195</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9" t="s">
        <v>89</v>
      </c>
      <c r="AK185" s="29"/>
      <c r="AL185" s="29"/>
      <c r="AM185" s="29"/>
      <c r="AN185" s="29"/>
      <c r="AO185" s="29"/>
      <c r="AP185" s="29"/>
      <c r="AQ185" s="29"/>
      <c r="AR185" s="29"/>
      <c r="AS185" s="29"/>
      <c r="AT185" s="29"/>
      <c r="AU185" s="29"/>
      <c r="AV185" s="29"/>
      <c r="AW185" s="29"/>
      <c r="AX185" s="29"/>
      <c r="AY185" s="29"/>
      <c r="AZ185" s="28"/>
      <c r="BA185" s="28"/>
      <c r="BB185" s="28"/>
      <c r="BC185" s="28"/>
      <c r="BD185" s="28"/>
      <c r="BE185" s="28"/>
      <c r="BF185" s="28"/>
      <c r="BG185" s="28"/>
      <c r="BH185" s="28"/>
      <c r="BI185" s="28"/>
      <c r="BJ185" s="28"/>
      <c r="BK185" s="28"/>
      <c r="BL185" s="28"/>
      <c r="BM185" s="28"/>
      <c r="BN185" s="28"/>
      <c r="BO185" s="28"/>
      <c r="BP185" s="28"/>
      <c r="BQ185" s="28"/>
      <c r="BR185" s="28"/>
      <c r="BS185" s="28"/>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row>
    <row r="186" spans="1:122" s="3" customFormat="1" ht="40.5" customHeight="1">
      <c r="A186" s="32" t="s">
        <v>196</v>
      </c>
      <c r="B186" s="32"/>
      <c r="C186" s="32"/>
      <c r="D186" s="32"/>
      <c r="E186" s="32"/>
      <c r="F186" s="32"/>
      <c r="G186" s="32"/>
      <c r="H186" s="33" t="s">
        <v>197</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9"/>
      <c r="AK186" s="29"/>
      <c r="AL186" s="29"/>
      <c r="AM186" s="29"/>
      <c r="AN186" s="29"/>
      <c r="AO186" s="29"/>
      <c r="AP186" s="29"/>
      <c r="AQ186" s="29"/>
      <c r="AR186" s="29"/>
      <c r="AS186" s="29"/>
      <c r="AT186" s="29"/>
      <c r="AU186" s="29"/>
      <c r="AV186" s="29"/>
      <c r="AW186" s="29"/>
      <c r="AX186" s="29"/>
      <c r="AY186" s="29"/>
      <c r="AZ186" s="28"/>
      <c r="BA186" s="28"/>
      <c r="BB186" s="28"/>
      <c r="BC186" s="28"/>
      <c r="BD186" s="28"/>
      <c r="BE186" s="28"/>
      <c r="BF186" s="28"/>
      <c r="BG186" s="28"/>
      <c r="BH186" s="28"/>
      <c r="BI186" s="28"/>
      <c r="BJ186" s="28"/>
      <c r="BK186" s="28"/>
      <c r="BL186" s="28"/>
      <c r="BM186" s="28"/>
      <c r="BN186" s="28"/>
      <c r="BO186" s="28"/>
      <c r="BP186" s="28"/>
      <c r="BQ186" s="28"/>
      <c r="BR186" s="28"/>
      <c r="BS186" s="28"/>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row>
    <row r="187" spans="1:122" s="3" customFormat="1" ht="27.75" customHeight="1">
      <c r="A187" s="32" t="s">
        <v>158</v>
      </c>
      <c r="B187" s="32"/>
      <c r="C187" s="32"/>
      <c r="D187" s="32"/>
      <c r="E187" s="32"/>
      <c r="F187" s="32"/>
      <c r="G187" s="32"/>
      <c r="H187" s="33" t="s">
        <v>198</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9" t="s">
        <v>172</v>
      </c>
      <c r="AK187" s="29"/>
      <c r="AL187" s="29"/>
      <c r="AM187" s="29"/>
      <c r="AN187" s="29"/>
      <c r="AO187" s="29"/>
      <c r="AP187" s="29"/>
      <c r="AQ187" s="29"/>
      <c r="AR187" s="29"/>
      <c r="AS187" s="29"/>
      <c r="AT187" s="29"/>
      <c r="AU187" s="29"/>
      <c r="AV187" s="29"/>
      <c r="AW187" s="29"/>
      <c r="AX187" s="29"/>
      <c r="AY187" s="29"/>
      <c r="AZ187" s="28">
        <f>('[4]Шаблон'!$AO$14+'[4]Шаблон'!$AP$14+'[4]Шаблон'!$AO$72+'[4]Шаблон'!$AP$72)/1000000</f>
        <v>2952.592130524384</v>
      </c>
      <c r="BA187" s="28"/>
      <c r="BB187" s="28"/>
      <c r="BC187" s="28"/>
      <c r="BD187" s="28"/>
      <c r="BE187" s="28"/>
      <c r="BF187" s="28"/>
      <c r="BG187" s="28"/>
      <c r="BH187" s="28"/>
      <c r="BI187" s="28"/>
      <c r="BJ187" s="28"/>
      <c r="BK187" s="28"/>
      <c r="BL187" s="28"/>
      <c r="BM187" s="28"/>
      <c r="BN187" s="28"/>
      <c r="BO187" s="28"/>
      <c r="BP187" s="28"/>
      <c r="BQ187" s="28"/>
      <c r="BR187" s="28"/>
      <c r="BS187" s="28"/>
      <c r="BT187" s="28">
        <f>BT189+BT190+BT191</f>
        <v>3010.652995303685</v>
      </c>
      <c r="BU187" s="28"/>
      <c r="BV187" s="28"/>
      <c r="BW187" s="28"/>
      <c r="BX187" s="28"/>
      <c r="BY187" s="28"/>
      <c r="BZ187" s="28"/>
      <c r="CA187" s="28"/>
      <c r="CB187" s="28"/>
      <c r="CC187" s="28"/>
      <c r="CD187" s="28"/>
      <c r="CE187" s="28"/>
      <c r="CF187" s="28"/>
      <c r="CG187" s="28"/>
      <c r="CH187" s="28"/>
      <c r="CI187" s="28"/>
      <c r="CJ187" s="28"/>
      <c r="CK187" s="28">
        <f>CK189+CK190+CK191</f>
        <v>3228.131935363227</v>
      </c>
      <c r="CL187" s="28"/>
      <c r="CM187" s="28"/>
      <c r="CN187" s="28"/>
      <c r="CO187" s="28"/>
      <c r="CP187" s="28"/>
      <c r="CQ187" s="28"/>
      <c r="CR187" s="28"/>
      <c r="CS187" s="28"/>
      <c r="CT187" s="28"/>
      <c r="CU187" s="28"/>
      <c r="CV187" s="28"/>
      <c r="CW187" s="28"/>
      <c r="CX187" s="28"/>
      <c r="CY187" s="28"/>
      <c r="CZ187" s="28"/>
      <c r="DA187" s="28"/>
      <c r="DB187" s="28">
        <f>DB189+DB190+DB191</f>
        <v>3270.8773906545075</v>
      </c>
      <c r="DC187" s="28"/>
      <c r="DD187" s="28"/>
      <c r="DE187" s="28"/>
      <c r="DF187" s="28"/>
      <c r="DG187" s="28"/>
      <c r="DH187" s="28"/>
      <c r="DI187" s="28"/>
      <c r="DJ187" s="28"/>
      <c r="DK187" s="28"/>
      <c r="DL187" s="28"/>
      <c r="DM187" s="28"/>
      <c r="DN187" s="28"/>
      <c r="DO187" s="28"/>
      <c r="DP187" s="28"/>
      <c r="DQ187" s="28"/>
      <c r="DR187" s="28"/>
    </row>
    <row r="188" spans="1:122" s="3" customFormat="1" ht="15" customHeight="1">
      <c r="A188" s="32"/>
      <c r="B188" s="32"/>
      <c r="C188" s="32"/>
      <c r="D188" s="32"/>
      <c r="E188" s="32"/>
      <c r="F188" s="32"/>
      <c r="G188" s="32"/>
      <c r="H188" s="33" t="s">
        <v>66</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9"/>
      <c r="AK188" s="29"/>
      <c r="AL188" s="29"/>
      <c r="AM188" s="29"/>
      <c r="AN188" s="29"/>
      <c r="AO188" s="29"/>
      <c r="AP188" s="29"/>
      <c r="AQ188" s="29"/>
      <c r="AR188" s="29"/>
      <c r="AS188" s="29"/>
      <c r="AT188" s="29"/>
      <c r="AU188" s="29"/>
      <c r="AV188" s="29"/>
      <c r="AW188" s="29"/>
      <c r="AX188" s="29"/>
      <c r="AY188" s="29"/>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row>
    <row r="189" spans="1:122" s="3" customFormat="1" ht="27.75" customHeight="1">
      <c r="A189" s="32" t="s">
        <v>199</v>
      </c>
      <c r="B189" s="32"/>
      <c r="C189" s="32"/>
      <c r="D189" s="32"/>
      <c r="E189" s="32"/>
      <c r="F189" s="32"/>
      <c r="G189" s="32"/>
      <c r="H189" s="33" t="s">
        <v>200</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9" t="s">
        <v>172</v>
      </c>
      <c r="AK189" s="29"/>
      <c r="AL189" s="29"/>
      <c r="AM189" s="29"/>
      <c r="AN189" s="29"/>
      <c r="AO189" s="29"/>
      <c r="AP189" s="29"/>
      <c r="AQ189" s="29"/>
      <c r="AR189" s="29"/>
      <c r="AS189" s="29"/>
      <c r="AT189" s="29"/>
      <c r="AU189" s="29"/>
      <c r="AV189" s="29"/>
      <c r="AW189" s="29"/>
      <c r="AX189" s="29"/>
      <c r="AY189" s="29"/>
      <c r="AZ189" s="28">
        <f>('[4]Шаблон'!$AO$19+'[4]Шаблон'!$AO$36)/1000000</f>
        <v>468.51610398875005</v>
      </c>
      <c r="BA189" s="28"/>
      <c r="BB189" s="28"/>
      <c r="BC189" s="28"/>
      <c r="BD189" s="28"/>
      <c r="BE189" s="28"/>
      <c r="BF189" s="28"/>
      <c r="BG189" s="28"/>
      <c r="BH189" s="28"/>
      <c r="BI189" s="28"/>
      <c r="BJ189" s="28"/>
      <c r="BK189" s="28"/>
      <c r="BL189" s="28"/>
      <c r="BM189" s="28"/>
      <c r="BN189" s="28"/>
      <c r="BO189" s="28"/>
      <c r="BP189" s="28"/>
      <c r="BQ189" s="28"/>
      <c r="BR189" s="28"/>
      <c r="BS189" s="28"/>
      <c r="BT189" s="28">
        <f>BT172</f>
        <v>541.1046176239477</v>
      </c>
      <c r="BU189" s="28"/>
      <c r="BV189" s="28"/>
      <c r="BW189" s="28"/>
      <c r="BX189" s="28"/>
      <c r="BY189" s="28"/>
      <c r="BZ189" s="28"/>
      <c r="CA189" s="28"/>
      <c r="CB189" s="28"/>
      <c r="CC189" s="28"/>
      <c r="CD189" s="28"/>
      <c r="CE189" s="28"/>
      <c r="CF189" s="28"/>
      <c r="CG189" s="28"/>
      <c r="CH189" s="28"/>
      <c r="CI189" s="28"/>
      <c r="CJ189" s="28"/>
      <c r="CK189" s="28">
        <f>CK172</f>
        <v>605.521098156266</v>
      </c>
      <c r="CL189" s="28"/>
      <c r="CM189" s="28"/>
      <c r="CN189" s="28"/>
      <c r="CO189" s="28"/>
      <c r="CP189" s="28"/>
      <c r="CQ189" s="28"/>
      <c r="CR189" s="28"/>
      <c r="CS189" s="28"/>
      <c r="CT189" s="28"/>
      <c r="CU189" s="28"/>
      <c r="CV189" s="28"/>
      <c r="CW189" s="28"/>
      <c r="CX189" s="28"/>
      <c r="CY189" s="28"/>
      <c r="CZ189" s="28"/>
      <c r="DA189" s="28"/>
      <c r="DB189" s="28">
        <f>DB172</f>
        <v>599.4685318217622</v>
      </c>
      <c r="DC189" s="28"/>
      <c r="DD189" s="28"/>
      <c r="DE189" s="28"/>
      <c r="DF189" s="28"/>
      <c r="DG189" s="28"/>
      <c r="DH189" s="28"/>
      <c r="DI189" s="28"/>
      <c r="DJ189" s="28"/>
      <c r="DK189" s="28"/>
      <c r="DL189" s="28"/>
      <c r="DM189" s="28"/>
      <c r="DN189" s="28"/>
      <c r="DO189" s="28"/>
      <c r="DP189" s="28"/>
      <c r="DQ189" s="28"/>
      <c r="DR189" s="28"/>
    </row>
    <row r="190" spans="1:122" s="3" customFormat="1" ht="27.75" customHeight="1">
      <c r="A190" s="32" t="s">
        <v>201</v>
      </c>
      <c r="B190" s="32"/>
      <c r="C190" s="32"/>
      <c r="D190" s="32"/>
      <c r="E190" s="32"/>
      <c r="F190" s="32"/>
      <c r="G190" s="32"/>
      <c r="H190" s="33" t="s">
        <v>202</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9" t="s">
        <v>172</v>
      </c>
      <c r="AK190" s="29"/>
      <c r="AL190" s="29"/>
      <c r="AM190" s="29"/>
      <c r="AN190" s="29"/>
      <c r="AO190" s="29"/>
      <c r="AP190" s="29"/>
      <c r="AQ190" s="29"/>
      <c r="AR190" s="29"/>
      <c r="AS190" s="29"/>
      <c r="AT190" s="29"/>
      <c r="AU190" s="29"/>
      <c r="AV190" s="29"/>
      <c r="AW190" s="29"/>
      <c r="AX190" s="29"/>
      <c r="AY190" s="29"/>
      <c r="AZ190" s="28">
        <f>('[4]Шаблон'!$AO$14+'[4]Шаблон'!$AO$72)/1000000-AZ189</f>
        <v>864.1858552510243</v>
      </c>
      <c r="BA190" s="28"/>
      <c r="BB190" s="28"/>
      <c r="BC190" s="28"/>
      <c r="BD190" s="28"/>
      <c r="BE190" s="28"/>
      <c r="BF190" s="28"/>
      <c r="BG190" s="28"/>
      <c r="BH190" s="28"/>
      <c r="BI190" s="28"/>
      <c r="BJ190" s="28"/>
      <c r="BK190" s="28"/>
      <c r="BL190" s="28"/>
      <c r="BM190" s="28"/>
      <c r="BN190" s="28"/>
      <c r="BO190" s="28"/>
      <c r="BP190" s="28"/>
      <c r="BQ190" s="28"/>
      <c r="BR190" s="28"/>
      <c r="BS190" s="28"/>
      <c r="BT190" s="28">
        <f>BT173</f>
        <v>952.5417187462308</v>
      </c>
      <c r="BU190" s="28"/>
      <c r="BV190" s="28"/>
      <c r="BW190" s="28"/>
      <c r="BX190" s="28"/>
      <c r="BY190" s="28"/>
      <c r="BZ190" s="28"/>
      <c r="CA190" s="28"/>
      <c r="CB190" s="28"/>
      <c r="CC190" s="28"/>
      <c r="CD190" s="28"/>
      <c r="CE190" s="28"/>
      <c r="CF190" s="28"/>
      <c r="CG190" s="28"/>
      <c r="CH190" s="28"/>
      <c r="CI190" s="28"/>
      <c r="CJ190" s="28"/>
      <c r="CK190" s="28">
        <f>CK173</f>
        <v>1788.190228335146</v>
      </c>
      <c r="CL190" s="28"/>
      <c r="CM190" s="28"/>
      <c r="CN190" s="28"/>
      <c r="CO190" s="28"/>
      <c r="CP190" s="28"/>
      <c r="CQ190" s="28"/>
      <c r="CR190" s="28"/>
      <c r="CS190" s="28"/>
      <c r="CT190" s="28"/>
      <c r="CU190" s="28"/>
      <c r="CV190" s="28"/>
      <c r="CW190" s="28"/>
      <c r="CX190" s="28"/>
      <c r="CY190" s="28"/>
      <c r="CZ190" s="28"/>
      <c r="DA190" s="28"/>
      <c r="DB190" s="28">
        <f>DB173</f>
        <v>1810.9349912653577</v>
      </c>
      <c r="DC190" s="28"/>
      <c r="DD190" s="28"/>
      <c r="DE190" s="28"/>
      <c r="DF190" s="28"/>
      <c r="DG190" s="28"/>
      <c r="DH190" s="28"/>
      <c r="DI190" s="28"/>
      <c r="DJ190" s="28"/>
      <c r="DK190" s="28"/>
      <c r="DL190" s="28"/>
      <c r="DM190" s="28"/>
      <c r="DN190" s="28"/>
      <c r="DO190" s="28"/>
      <c r="DP190" s="28"/>
      <c r="DQ190" s="28"/>
      <c r="DR190" s="28"/>
    </row>
    <row r="191" spans="1:122" s="3" customFormat="1" ht="40.5" customHeight="1">
      <c r="A191" s="32" t="s">
        <v>203</v>
      </c>
      <c r="B191" s="32"/>
      <c r="C191" s="32"/>
      <c r="D191" s="32"/>
      <c r="E191" s="32"/>
      <c r="F191" s="32"/>
      <c r="G191" s="32"/>
      <c r="H191" s="33" t="s">
        <v>204</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9" t="s">
        <v>172</v>
      </c>
      <c r="AK191" s="29"/>
      <c r="AL191" s="29"/>
      <c r="AM191" s="29"/>
      <c r="AN191" s="29"/>
      <c r="AO191" s="29"/>
      <c r="AP191" s="29"/>
      <c r="AQ191" s="29"/>
      <c r="AR191" s="29"/>
      <c r="AS191" s="29"/>
      <c r="AT191" s="29"/>
      <c r="AU191" s="29"/>
      <c r="AV191" s="29"/>
      <c r="AW191" s="29"/>
      <c r="AX191" s="29"/>
      <c r="AY191" s="29"/>
      <c r="AZ191" s="28">
        <f>('[4]Шаблон'!$AP$72+'[4]Шаблон'!$AP$14)/1000000</f>
        <v>1619.89017128461</v>
      </c>
      <c r="BA191" s="28"/>
      <c r="BB191" s="28"/>
      <c r="BC191" s="28"/>
      <c r="BD191" s="28"/>
      <c r="BE191" s="28"/>
      <c r="BF191" s="28"/>
      <c r="BG191" s="28"/>
      <c r="BH191" s="28"/>
      <c r="BI191" s="28"/>
      <c r="BJ191" s="28"/>
      <c r="BK191" s="28"/>
      <c r="BL191" s="28"/>
      <c r="BM191" s="28"/>
      <c r="BN191" s="28"/>
      <c r="BO191" s="28"/>
      <c r="BP191" s="28"/>
      <c r="BQ191" s="28"/>
      <c r="BR191" s="28"/>
      <c r="BS191" s="28"/>
      <c r="BT191" s="28">
        <f>BT174</f>
        <v>1517.0066589335067</v>
      </c>
      <c r="BU191" s="28"/>
      <c r="BV191" s="28"/>
      <c r="BW191" s="28"/>
      <c r="BX191" s="28"/>
      <c r="BY191" s="28"/>
      <c r="BZ191" s="28"/>
      <c r="CA191" s="28"/>
      <c r="CB191" s="28"/>
      <c r="CC191" s="28"/>
      <c r="CD191" s="28"/>
      <c r="CE191" s="28"/>
      <c r="CF191" s="28"/>
      <c r="CG191" s="28"/>
      <c r="CH191" s="28"/>
      <c r="CI191" s="28"/>
      <c r="CJ191" s="28"/>
      <c r="CK191" s="28">
        <f>CK174</f>
        <v>834.4206088718154</v>
      </c>
      <c r="CL191" s="28"/>
      <c r="CM191" s="28"/>
      <c r="CN191" s="28"/>
      <c r="CO191" s="28"/>
      <c r="CP191" s="28"/>
      <c r="CQ191" s="28"/>
      <c r="CR191" s="28"/>
      <c r="CS191" s="28"/>
      <c r="CT191" s="28"/>
      <c r="CU191" s="28"/>
      <c r="CV191" s="28"/>
      <c r="CW191" s="28"/>
      <c r="CX191" s="28"/>
      <c r="CY191" s="28"/>
      <c r="CZ191" s="28"/>
      <c r="DA191" s="28"/>
      <c r="DB191" s="28">
        <f>DB174</f>
        <v>860.4738675673873</v>
      </c>
      <c r="DC191" s="28"/>
      <c r="DD191" s="28"/>
      <c r="DE191" s="28"/>
      <c r="DF191" s="28"/>
      <c r="DG191" s="28"/>
      <c r="DH191" s="28"/>
      <c r="DI191" s="28"/>
      <c r="DJ191" s="28"/>
      <c r="DK191" s="28"/>
      <c r="DL191" s="28"/>
      <c r="DM191" s="28"/>
      <c r="DN191" s="28"/>
      <c r="DO191" s="28"/>
      <c r="DP191" s="28"/>
      <c r="DQ191" s="28"/>
      <c r="DR191" s="28"/>
    </row>
    <row r="192" spans="1:122" s="3" customFormat="1" ht="27.75" customHeight="1">
      <c r="A192" s="32" t="s">
        <v>161</v>
      </c>
      <c r="B192" s="32"/>
      <c r="C192" s="32"/>
      <c r="D192" s="32"/>
      <c r="E192" s="32"/>
      <c r="F192" s="32"/>
      <c r="G192" s="32"/>
      <c r="H192" s="33" t="s">
        <v>205</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9"/>
      <c r="AK192" s="29"/>
      <c r="AL192" s="29"/>
      <c r="AM192" s="29"/>
      <c r="AN192" s="29"/>
      <c r="AO192" s="29"/>
      <c r="AP192" s="29"/>
      <c r="AQ192" s="29"/>
      <c r="AR192" s="29"/>
      <c r="AS192" s="29"/>
      <c r="AT192" s="29"/>
      <c r="AU192" s="29"/>
      <c r="AV192" s="29"/>
      <c r="AW192" s="29"/>
      <c r="AX192" s="29"/>
      <c r="AY192" s="29"/>
      <c r="AZ192" s="28"/>
      <c r="BA192" s="28"/>
      <c r="BB192" s="28"/>
      <c r="BC192" s="28"/>
      <c r="BD192" s="28"/>
      <c r="BE192" s="28"/>
      <c r="BF192" s="28"/>
      <c r="BG192" s="28"/>
      <c r="BH192" s="28"/>
      <c r="BI192" s="28"/>
      <c r="BJ192" s="28"/>
      <c r="BK192" s="28"/>
      <c r="BL192" s="28"/>
      <c r="BM192" s="28"/>
      <c r="BN192" s="28"/>
      <c r="BO192" s="28"/>
      <c r="BP192" s="28"/>
      <c r="BQ192" s="28"/>
      <c r="BR192" s="28"/>
      <c r="BS192" s="28"/>
      <c r="BT192" s="28">
        <f>BT194+BT195</f>
        <v>0</v>
      </c>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row>
    <row r="193" spans="1:122" s="3" customFormat="1" ht="15" customHeight="1">
      <c r="A193" s="32"/>
      <c r="B193" s="32"/>
      <c r="C193" s="32"/>
      <c r="D193" s="32"/>
      <c r="E193" s="32"/>
      <c r="F193" s="32"/>
      <c r="G193" s="32"/>
      <c r="H193" s="33" t="s">
        <v>66</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9"/>
      <c r="AK193" s="29"/>
      <c r="AL193" s="29"/>
      <c r="AM193" s="29"/>
      <c r="AN193" s="29"/>
      <c r="AO193" s="29"/>
      <c r="AP193" s="29"/>
      <c r="AQ193" s="29"/>
      <c r="AR193" s="29"/>
      <c r="AS193" s="29"/>
      <c r="AT193" s="29"/>
      <c r="AU193" s="29"/>
      <c r="AV193" s="29"/>
      <c r="AW193" s="29"/>
      <c r="AX193" s="29"/>
      <c r="AY193" s="29"/>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row>
    <row r="194" spans="1:122" s="3" customFormat="1" ht="27.75" customHeight="1">
      <c r="A194" s="32" t="s">
        <v>206</v>
      </c>
      <c r="B194" s="32"/>
      <c r="C194" s="32"/>
      <c r="D194" s="32"/>
      <c r="E194" s="32"/>
      <c r="F194" s="32"/>
      <c r="G194" s="32"/>
      <c r="H194" s="33" t="s">
        <v>207</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9" t="s">
        <v>172</v>
      </c>
      <c r="AK194" s="29"/>
      <c r="AL194" s="29"/>
      <c r="AM194" s="29"/>
      <c r="AN194" s="29"/>
      <c r="AO194" s="29"/>
      <c r="AP194" s="29"/>
      <c r="AQ194" s="29"/>
      <c r="AR194" s="29"/>
      <c r="AS194" s="29"/>
      <c r="AT194" s="29"/>
      <c r="AU194" s="29"/>
      <c r="AV194" s="29"/>
      <c r="AW194" s="29"/>
      <c r="AX194" s="29"/>
      <c r="AY194" s="29"/>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row>
    <row r="195" spans="1:122" s="3" customFormat="1" ht="27.75" customHeight="1">
      <c r="A195" s="32" t="s">
        <v>208</v>
      </c>
      <c r="B195" s="32"/>
      <c r="C195" s="32"/>
      <c r="D195" s="32"/>
      <c r="E195" s="32"/>
      <c r="F195" s="32"/>
      <c r="G195" s="32"/>
      <c r="H195" s="33" t="s">
        <v>209</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9" t="s">
        <v>172</v>
      </c>
      <c r="AK195" s="29"/>
      <c r="AL195" s="29"/>
      <c r="AM195" s="29"/>
      <c r="AN195" s="29"/>
      <c r="AO195" s="29"/>
      <c r="AP195" s="29"/>
      <c r="AQ195" s="29"/>
      <c r="AR195" s="29"/>
      <c r="AS195" s="29"/>
      <c r="AT195" s="29"/>
      <c r="AU195" s="29"/>
      <c r="AV195" s="29"/>
      <c r="AW195" s="29"/>
      <c r="AX195" s="29"/>
      <c r="AY195" s="29"/>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row>
    <row r="196" spans="1:122" s="3" customFormat="1" ht="27.75" customHeight="1">
      <c r="A196" s="32" t="s">
        <v>210</v>
      </c>
      <c r="B196" s="32"/>
      <c r="C196" s="32"/>
      <c r="D196" s="32"/>
      <c r="E196" s="32"/>
      <c r="F196" s="32"/>
      <c r="G196" s="32"/>
      <c r="H196" s="33" t="s">
        <v>211</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9"/>
      <c r="AK196" s="29"/>
      <c r="AL196" s="29"/>
      <c r="AM196" s="29"/>
      <c r="AN196" s="29"/>
      <c r="AO196" s="29"/>
      <c r="AP196" s="29"/>
      <c r="AQ196" s="29"/>
      <c r="AR196" s="29"/>
      <c r="AS196" s="29"/>
      <c r="AT196" s="29"/>
      <c r="AU196" s="29"/>
      <c r="AV196" s="29"/>
      <c r="AW196" s="29"/>
      <c r="AX196" s="29"/>
      <c r="AY196" s="29"/>
      <c r="AZ196" s="28"/>
      <c r="BA196" s="28"/>
      <c r="BB196" s="28"/>
      <c r="BC196" s="28"/>
      <c r="BD196" s="28"/>
      <c r="BE196" s="28"/>
      <c r="BF196" s="28"/>
      <c r="BG196" s="28"/>
      <c r="BH196" s="28"/>
      <c r="BI196" s="28"/>
      <c r="BJ196" s="28"/>
      <c r="BK196" s="28"/>
      <c r="BL196" s="28"/>
      <c r="BM196" s="28"/>
      <c r="BN196" s="28"/>
      <c r="BO196" s="28"/>
      <c r="BP196" s="28"/>
      <c r="BQ196" s="28"/>
      <c r="BR196" s="28"/>
      <c r="BS196" s="28"/>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row>
    <row r="197" spans="1:122" s="3" customFormat="1" ht="14.25" customHeight="1">
      <c r="A197" s="32"/>
      <c r="B197" s="32"/>
      <c r="C197" s="32"/>
      <c r="D197" s="32"/>
      <c r="E197" s="32"/>
      <c r="F197" s="32"/>
      <c r="G197" s="32"/>
      <c r="H197" s="33" t="s">
        <v>66</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9"/>
      <c r="AK197" s="29"/>
      <c r="AL197" s="29"/>
      <c r="AM197" s="29"/>
      <c r="AN197" s="29"/>
      <c r="AO197" s="29"/>
      <c r="AP197" s="29"/>
      <c r="AQ197" s="29"/>
      <c r="AR197" s="29"/>
      <c r="AS197" s="29"/>
      <c r="AT197" s="29"/>
      <c r="AU197" s="29"/>
      <c r="AV197" s="29"/>
      <c r="AW197" s="29"/>
      <c r="AX197" s="29"/>
      <c r="AY197" s="29"/>
      <c r="AZ197" s="28"/>
      <c r="BA197" s="28"/>
      <c r="BB197" s="28"/>
      <c r="BC197" s="28"/>
      <c r="BD197" s="28"/>
      <c r="BE197" s="28"/>
      <c r="BF197" s="28"/>
      <c r="BG197" s="28"/>
      <c r="BH197" s="28"/>
      <c r="BI197" s="28"/>
      <c r="BJ197" s="28"/>
      <c r="BK197" s="28"/>
      <c r="BL197" s="28"/>
      <c r="BM197" s="28"/>
      <c r="BN197" s="28"/>
      <c r="BO197" s="28"/>
      <c r="BP197" s="28"/>
      <c r="BQ197" s="28"/>
      <c r="BR197" s="28"/>
      <c r="BS197" s="28"/>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row>
    <row r="198" spans="1:122" s="3" customFormat="1" ht="27.75" customHeight="1">
      <c r="A198" s="32" t="s">
        <v>212</v>
      </c>
      <c r="B198" s="32"/>
      <c r="C198" s="32"/>
      <c r="D198" s="32"/>
      <c r="E198" s="32"/>
      <c r="F198" s="32"/>
      <c r="G198" s="32"/>
      <c r="H198" s="33" t="s">
        <v>200</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9" t="s">
        <v>172</v>
      </c>
      <c r="AK198" s="29"/>
      <c r="AL198" s="29"/>
      <c r="AM198" s="29"/>
      <c r="AN198" s="29"/>
      <c r="AO198" s="29"/>
      <c r="AP198" s="29"/>
      <c r="AQ198" s="29"/>
      <c r="AR198" s="29"/>
      <c r="AS198" s="29"/>
      <c r="AT198" s="29"/>
      <c r="AU198" s="29"/>
      <c r="AV198" s="29"/>
      <c r="AW198" s="29"/>
      <c r="AX198" s="29"/>
      <c r="AY198" s="29"/>
      <c r="AZ198" s="28"/>
      <c r="BA198" s="28"/>
      <c r="BB198" s="28"/>
      <c r="BC198" s="28"/>
      <c r="BD198" s="28"/>
      <c r="BE198" s="28"/>
      <c r="BF198" s="28"/>
      <c r="BG198" s="28"/>
      <c r="BH198" s="28"/>
      <c r="BI198" s="28"/>
      <c r="BJ198" s="28"/>
      <c r="BK198" s="28"/>
      <c r="BL198" s="28"/>
      <c r="BM198" s="28"/>
      <c r="BN198" s="28"/>
      <c r="BO198" s="28"/>
      <c r="BP198" s="28"/>
      <c r="BQ198" s="28"/>
      <c r="BR198" s="28"/>
      <c r="BS198" s="28"/>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row>
    <row r="199" spans="1:122" s="3" customFormat="1" ht="27.75" customHeight="1">
      <c r="A199" s="32" t="s">
        <v>213</v>
      </c>
      <c r="B199" s="32"/>
      <c r="C199" s="32"/>
      <c r="D199" s="32"/>
      <c r="E199" s="32"/>
      <c r="F199" s="32"/>
      <c r="G199" s="32"/>
      <c r="H199" s="33" t="s">
        <v>202</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9" t="s">
        <v>172</v>
      </c>
      <c r="AK199" s="29"/>
      <c r="AL199" s="29"/>
      <c r="AM199" s="29"/>
      <c r="AN199" s="29"/>
      <c r="AO199" s="29"/>
      <c r="AP199" s="29"/>
      <c r="AQ199" s="29"/>
      <c r="AR199" s="29"/>
      <c r="AS199" s="29"/>
      <c r="AT199" s="29"/>
      <c r="AU199" s="29"/>
      <c r="AV199" s="29"/>
      <c r="AW199" s="29"/>
      <c r="AX199" s="29"/>
      <c r="AY199" s="29"/>
      <c r="AZ199" s="28"/>
      <c r="BA199" s="28"/>
      <c r="BB199" s="28"/>
      <c r="BC199" s="28"/>
      <c r="BD199" s="28"/>
      <c r="BE199" s="28"/>
      <c r="BF199" s="28"/>
      <c r="BG199" s="28"/>
      <c r="BH199" s="28"/>
      <c r="BI199" s="28"/>
      <c r="BJ199" s="28"/>
      <c r="BK199" s="28"/>
      <c r="BL199" s="28"/>
      <c r="BM199" s="28"/>
      <c r="BN199" s="28"/>
      <c r="BO199" s="28"/>
      <c r="BP199" s="28"/>
      <c r="BQ199" s="28"/>
      <c r="BR199" s="28"/>
      <c r="BS199" s="28"/>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row>
    <row r="200" spans="1:122" s="3" customFormat="1" ht="40.5" customHeight="1">
      <c r="A200" s="32" t="s">
        <v>214</v>
      </c>
      <c r="B200" s="32"/>
      <c r="C200" s="32"/>
      <c r="D200" s="32"/>
      <c r="E200" s="32"/>
      <c r="F200" s="32"/>
      <c r="G200" s="32"/>
      <c r="H200" s="33" t="s">
        <v>204</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9" t="s">
        <v>172</v>
      </c>
      <c r="AK200" s="29"/>
      <c r="AL200" s="29"/>
      <c r="AM200" s="29"/>
      <c r="AN200" s="29"/>
      <c r="AO200" s="29"/>
      <c r="AP200" s="29"/>
      <c r="AQ200" s="29"/>
      <c r="AR200" s="29"/>
      <c r="AS200" s="29"/>
      <c r="AT200" s="29"/>
      <c r="AU200" s="29"/>
      <c r="AV200" s="29"/>
      <c r="AW200" s="29"/>
      <c r="AX200" s="29"/>
      <c r="AY200" s="29"/>
      <c r="AZ200" s="28"/>
      <c r="BA200" s="28"/>
      <c r="BB200" s="28"/>
      <c r="BC200" s="28"/>
      <c r="BD200" s="28"/>
      <c r="BE200" s="28"/>
      <c r="BF200" s="28"/>
      <c r="BG200" s="28"/>
      <c r="BH200" s="28"/>
      <c r="BI200" s="28"/>
      <c r="BJ200" s="28"/>
      <c r="BK200" s="28"/>
      <c r="BL200" s="28"/>
      <c r="BM200" s="28"/>
      <c r="BN200" s="28"/>
      <c r="BO200" s="28"/>
      <c r="BP200" s="28"/>
      <c r="BQ200" s="28"/>
      <c r="BR200" s="28"/>
      <c r="BS200" s="28"/>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row>
    <row r="201" spans="1:122" s="3" customFormat="1" ht="40.5" customHeight="1">
      <c r="A201" s="32" t="s">
        <v>215</v>
      </c>
      <c r="B201" s="32"/>
      <c r="C201" s="32"/>
      <c r="D201" s="32"/>
      <c r="E201" s="32"/>
      <c r="F201" s="32"/>
      <c r="G201" s="32"/>
      <c r="H201" s="33" t="s">
        <v>216</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9"/>
      <c r="AK201" s="29"/>
      <c r="AL201" s="29"/>
      <c r="AM201" s="29"/>
      <c r="AN201" s="29"/>
      <c r="AO201" s="29"/>
      <c r="AP201" s="29"/>
      <c r="AQ201" s="29"/>
      <c r="AR201" s="29"/>
      <c r="AS201" s="29"/>
      <c r="AT201" s="29"/>
      <c r="AU201" s="29"/>
      <c r="AV201" s="29"/>
      <c r="AW201" s="29"/>
      <c r="AX201" s="29"/>
      <c r="AY201" s="29"/>
      <c r="AZ201" s="28"/>
      <c r="BA201" s="28"/>
      <c r="BB201" s="28"/>
      <c r="BC201" s="28"/>
      <c r="BD201" s="28"/>
      <c r="BE201" s="28"/>
      <c r="BF201" s="28"/>
      <c r="BG201" s="28"/>
      <c r="BH201" s="28"/>
      <c r="BI201" s="28"/>
      <c r="BJ201" s="28"/>
      <c r="BK201" s="28"/>
      <c r="BL201" s="28"/>
      <c r="BM201" s="28"/>
      <c r="BN201" s="28"/>
      <c r="BO201" s="28"/>
      <c r="BP201" s="28"/>
      <c r="BQ201" s="28"/>
      <c r="BR201" s="28"/>
      <c r="BS201" s="28"/>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row>
    <row r="202" spans="1:122" s="3" customFormat="1" ht="15" customHeight="1">
      <c r="A202" s="32"/>
      <c r="B202" s="32"/>
      <c r="C202" s="32"/>
      <c r="D202" s="32"/>
      <c r="E202" s="32"/>
      <c r="F202" s="32"/>
      <c r="G202" s="32"/>
      <c r="H202" s="33" t="s">
        <v>66</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9"/>
      <c r="AK202" s="29"/>
      <c r="AL202" s="29"/>
      <c r="AM202" s="29"/>
      <c r="AN202" s="29"/>
      <c r="AO202" s="29"/>
      <c r="AP202" s="29"/>
      <c r="AQ202" s="29"/>
      <c r="AR202" s="29"/>
      <c r="AS202" s="29"/>
      <c r="AT202" s="29"/>
      <c r="AU202" s="29"/>
      <c r="AV202" s="29"/>
      <c r="AW202" s="29"/>
      <c r="AX202" s="29"/>
      <c r="AY202" s="29"/>
      <c r="AZ202" s="28"/>
      <c r="BA202" s="28"/>
      <c r="BB202" s="28"/>
      <c r="BC202" s="28"/>
      <c r="BD202" s="28"/>
      <c r="BE202" s="28"/>
      <c r="BF202" s="28"/>
      <c r="BG202" s="28"/>
      <c r="BH202" s="28"/>
      <c r="BI202" s="28"/>
      <c r="BJ202" s="28"/>
      <c r="BK202" s="28"/>
      <c r="BL202" s="28"/>
      <c r="BM202" s="28"/>
      <c r="BN202" s="28"/>
      <c r="BO202" s="28"/>
      <c r="BP202" s="28"/>
      <c r="BQ202" s="28"/>
      <c r="BR202" s="28"/>
      <c r="BS202" s="28"/>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row>
    <row r="203" spans="1:122" s="3" customFormat="1" ht="27.75" customHeight="1">
      <c r="A203" s="32" t="s">
        <v>217</v>
      </c>
      <c r="B203" s="32"/>
      <c r="C203" s="32"/>
      <c r="D203" s="32"/>
      <c r="E203" s="32"/>
      <c r="F203" s="32"/>
      <c r="G203" s="32"/>
      <c r="H203" s="33" t="s">
        <v>200</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9" t="s">
        <v>172</v>
      </c>
      <c r="AK203" s="29"/>
      <c r="AL203" s="29"/>
      <c r="AM203" s="29"/>
      <c r="AN203" s="29"/>
      <c r="AO203" s="29"/>
      <c r="AP203" s="29"/>
      <c r="AQ203" s="29"/>
      <c r="AR203" s="29"/>
      <c r="AS203" s="29"/>
      <c r="AT203" s="29"/>
      <c r="AU203" s="29"/>
      <c r="AV203" s="29"/>
      <c r="AW203" s="29"/>
      <c r="AX203" s="29"/>
      <c r="AY203" s="29"/>
      <c r="AZ203" s="28"/>
      <c r="BA203" s="28"/>
      <c r="BB203" s="28"/>
      <c r="BC203" s="28"/>
      <c r="BD203" s="28"/>
      <c r="BE203" s="28"/>
      <c r="BF203" s="28"/>
      <c r="BG203" s="28"/>
      <c r="BH203" s="28"/>
      <c r="BI203" s="28"/>
      <c r="BJ203" s="28"/>
      <c r="BK203" s="28"/>
      <c r="BL203" s="28"/>
      <c r="BM203" s="28"/>
      <c r="BN203" s="28"/>
      <c r="BO203" s="28"/>
      <c r="BP203" s="28"/>
      <c r="BQ203" s="28"/>
      <c r="BR203" s="28"/>
      <c r="BS203" s="28"/>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row>
    <row r="204" spans="1:122" s="3" customFormat="1" ht="27.75" customHeight="1">
      <c r="A204" s="32" t="s">
        <v>218</v>
      </c>
      <c r="B204" s="32"/>
      <c r="C204" s="32"/>
      <c r="D204" s="32"/>
      <c r="E204" s="32"/>
      <c r="F204" s="32"/>
      <c r="G204" s="32"/>
      <c r="H204" s="33" t="s">
        <v>202</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9" t="s">
        <v>172</v>
      </c>
      <c r="AK204" s="29"/>
      <c r="AL204" s="29"/>
      <c r="AM204" s="29"/>
      <c r="AN204" s="29"/>
      <c r="AO204" s="29"/>
      <c r="AP204" s="29"/>
      <c r="AQ204" s="29"/>
      <c r="AR204" s="29"/>
      <c r="AS204" s="29"/>
      <c r="AT204" s="29"/>
      <c r="AU204" s="29"/>
      <c r="AV204" s="29"/>
      <c r="AW204" s="29"/>
      <c r="AX204" s="29"/>
      <c r="AY204" s="29"/>
      <c r="AZ204" s="28"/>
      <c r="BA204" s="28"/>
      <c r="BB204" s="28"/>
      <c r="BC204" s="28"/>
      <c r="BD204" s="28"/>
      <c r="BE204" s="28"/>
      <c r="BF204" s="28"/>
      <c r="BG204" s="28"/>
      <c r="BH204" s="28"/>
      <c r="BI204" s="28"/>
      <c r="BJ204" s="28"/>
      <c r="BK204" s="28"/>
      <c r="BL204" s="28"/>
      <c r="BM204" s="28"/>
      <c r="BN204" s="28"/>
      <c r="BO204" s="28"/>
      <c r="BP204" s="28"/>
      <c r="BQ204" s="28"/>
      <c r="BR204" s="28"/>
      <c r="BS204" s="28"/>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row>
    <row r="205" spans="1:122" s="3" customFormat="1" ht="40.5" customHeight="1">
      <c r="A205" s="32" t="s">
        <v>219</v>
      </c>
      <c r="B205" s="32"/>
      <c r="C205" s="32"/>
      <c r="D205" s="32"/>
      <c r="E205" s="32"/>
      <c r="F205" s="32"/>
      <c r="G205" s="32"/>
      <c r="H205" s="33" t="s">
        <v>204</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9" t="s">
        <v>172</v>
      </c>
      <c r="AK205" s="29"/>
      <c r="AL205" s="29"/>
      <c r="AM205" s="29"/>
      <c r="AN205" s="29"/>
      <c r="AO205" s="29"/>
      <c r="AP205" s="29"/>
      <c r="AQ205" s="29"/>
      <c r="AR205" s="29"/>
      <c r="AS205" s="29"/>
      <c r="AT205" s="29"/>
      <c r="AU205" s="29"/>
      <c r="AV205" s="29"/>
      <c r="AW205" s="29"/>
      <c r="AX205" s="29"/>
      <c r="AY205" s="29"/>
      <c r="AZ205" s="28"/>
      <c r="BA205" s="28"/>
      <c r="BB205" s="28"/>
      <c r="BC205" s="28"/>
      <c r="BD205" s="28"/>
      <c r="BE205" s="28"/>
      <c r="BF205" s="28"/>
      <c r="BG205" s="28"/>
      <c r="BH205" s="28"/>
      <c r="BI205" s="28"/>
      <c r="BJ205" s="28"/>
      <c r="BK205" s="28"/>
      <c r="BL205" s="28"/>
      <c r="BM205" s="28"/>
      <c r="BN205" s="28"/>
      <c r="BO205" s="28"/>
      <c r="BP205" s="28"/>
      <c r="BQ205" s="28"/>
      <c r="BR205" s="28"/>
      <c r="BS205" s="28"/>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row>
    <row r="206" spans="1:122" s="3" customFormat="1" ht="15" customHeight="1">
      <c r="A206" s="32" t="s">
        <v>220</v>
      </c>
      <c r="B206" s="32"/>
      <c r="C206" s="32"/>
      <c r="D206" s="32"/>
      <c r="E206" s="32"/>
      <c r="F206" s="32"/>
      <c r="G206" s="32"/>
      <c r="H206" s="33" t="s">
        <v>37</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9" t="s">
        <v>172</v>
      </c>
      <c r="AK206" s="29"/>
      <c r="AL206" s="29"/>
      <c r="AM206" s="29"/>
      <c r="AN206" s="29"/>
      <c r="AO206" s="29"/>
      <c r="AP206" s="29"/>
      <c r="AQ206" s="29"/>
      <c r="AR206" s="29"/>
      <c r="AS206" s="29"/>
      <c r="AT206" s="29"/>
      <c r="AU206" s="29"/>
      <c r="AV206" s="29"/>
      <c r="AW206" s="29"/>
      <c r="AX206" s="29"/>
      <c r="AY206" s="29"/>
      <c r="AZ206" s="28">
        <f>AZ170-AZ187</f>
        <v>-978.5086812077175</v>
      </c>
      <c r="BA206" s="28"/>
      <c r="BB206" s="28"/>
      <c r="BC206" s="28"/>
      <c r="BD206" s="28"/>
      <c r="BE206" s="28"/>
      <c r="BF206" s="28"/>
      <c r="BG206" s="28"/>
      <c r="BH206" s="28"/>
      <c r="BI206" s="28"/>
      <c r="BJ206" s="28"/>
      <c r="BK206" s="28"/>
      <c r="BL206" s="28"/>
      <c r="BM206" s="28"/>
      <c r="BN206" s="28"/>
      <c r="BO206" s="28"/>
      <c r="BP206" s="28"/>
      <c r="BQ206" s="28"/>
      <c r="BR206" s="28"/>
      <c r="BS206" s="28"/>
      <c r="BT206" s="28">
        <f>BT170-BT187</f>
        <v>0</v>
      </c>
      <c r="BU206" s="29"/>
      <c r="BV206" s="29"/>
      <c r="BW206" s="29"/>
      <c r="BX206" s="29"/>
      <c r="BY206" s="29"/>
      <c r="BZ206" s="29"/>
      <c r="CA206" s="29"/>
      <c r="CB206" s="29"/>
      <c r="CC206" s="29"/>
      <c r="CD206" s="29"/>
      <c r="CE206" s="29"/>
      <c r="CF206" s="29"/>
      <c r="CG206" s="29"/>
      <c r="CH206" s="29"/>
      <c r="CI206" s="29"/>
      <c r="CJ206" s="29"/>
      <c r="CK206" s="28">
        <f>CK170-CK187</f>
        <v>0</v>
      </c>
      <c r="CL206" s="29"/>
      <c r="CM206" s="29"/>
      <c r="CN206" s="29"/>
      <c r="CO206" s="29"/>
      <c r="CP206" s="29"/>
      <c r="CQ206" s="29"/>
      <c r="CR206" s="29"/>
      <c r="CS206" s="29"/>
      <c r="CT206" s="29"/>
      <c r="CU206" s="29"/>
      <c r="CV206" s="29"/>
      <c r="CW206" s="29"/>
      <c r="CX206" s="29"/>
      <c r="CY206" s="29"/>
      <c r="CZ206" s="29"/>
      <c r="DA206" s="29"/>
      <c r="DB206" s="28">
        <f>DB170-DB187</f>
        <v>0</v>
      </c>
      <c r="DC206" s="29"/>
      <c r="DD206" s="29"/>
      <c r="DE206" s="29"/>
      <c r="DF206" s="29"/>
      <c r="DG206" s="29"/>
      <c r="DH206" s="29"/>
      <c r="DI206" s="29"/>
      <c r="DJ206" s="29"/>
      <c r="DK206" s="29"/>
      <c r="DL206" s="29"/>
      <c r="DM206" s="29"/>
      <c r="DN206" s="29"/>
      <c r="DO206" s="29"/>
      <c r="DP206" s="29"/>
      <c r="DQ206" s="29"/>
      <c r="DR206" s="29"/>
    </row>
    <row r="207" spans="1:122" s="3" customFormat="1" ht="54" customHeight="1">
      <c r="A207" s="32" t="s">
        <v>221</v>
      </c>
      <c r="B207" s="32"/>
      <c r="C207" s="32"/>
      <c r="D207" s="32"/>
      <c r="E207" s="32"/>
      <c r="F207" s="32"/>
      <c r="G207" s="32"/>
      <c r="H207" s="33" t="s">
        <v>222</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9" t="s">
        <v>159</v>
      </c>
      <c r="AK207" s="29"/>
      <c r="AL207" s="29"/>
      <c r="AM207" s="29"/>
      <c r="AN207" s="29"/>
      <c r="AO207" s="29"/>
      <c r="AP207" s="29"/>
      <c r="AQ207" s="29"/>
      <c r="AR207" s="29"/>
      <c r="AS207" s="29"/>
      <c r="AT207" s="29"/>
      <c r="AU207" s="29"/>
      <c r="AV207" s="29"/>
      <c r="AW207" s="29"/>
      <c r="AX207" s="29"/>
      <c r="AY207" s="29"/>
      <c r="AZ207" s="28">
        <f>AZ206/AZ170*100</f>
        <v>-49.56774656848627</v>
      </c>
      <c r="BA207" s="28"/>
      <c r="BB207" s="28"/>
      <c r="BC207" s="28"/>
      <c r="BD207" s="28"/>
      <c r="BE207" s="28"/>
      <c r="BF207" s="28"/>
      <c r="BG207" s="28"/>
      <c r="BH207" s="28"/>
      <c r="BI207" s="28"/>
      <c r="BJ207" s="28"/>
      <c r="BK207" s="28"/>
      <c r="BL207" s="28"/>
      <c r="BM207" s="28"/>
      <c r="BN207" s="28"/>
      <c r="BO207" s="28"/>
      <c r="BP207" s="28"/>
      <c r="BQ207" s="28"/>
      <c r="BR207" s="28"/>
      <c r="BS207" s="28"/>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row>
    <row r="208" spans="1:122" s="3" customFormat="1" ht="78.75" customHeight="1">
      <c r="A208" s="32" t="s">
        <v>223</v>
      </c>
      <c r="B208" s="32"/>
      <c r="C208" s="32"/>
      <c r="D208" s="32"/>
      <c r="E208" s="32"/>
      <c r="F208" s="32"/>
      <c r="G208" s="32"/>
      <c r="H208" s="33" t="s">
        <v>162</v>
      </c>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29"/>
      <c r="AK208" s="29"/>
      <c r="AL208" s="29"/>
      <c r="AM208" s="29"/>
      <c r="AN208" s="29"/>
      <c r="AO208" s="29"/>
      <c r="AP208" s="29"/>
      <c r="AQ208" s="29"/>
      <c r="AR208" s="29"/>
      <c r="AS208" s="29"/>
      <c r="AT208" s="29"/>
      <c r="AU208" s="29"/>
      <c r="AV208" s="29"/>
      <c r="AW208" s="29"/>
      <c r="AX208" s="29"/>
      <c r="AY208" s="29"/>
      <c r="AZ208" s="25" t="s">
        <v>293</v>
      </c>
      <c r="BA208" s="26"/>
      <c r="BB208" s="26"/>
      <c r="BC208" s="26"/>
      <c r="BD208" s="26"/>
      <c r="BE208" s="26"/>
      <c r="BF208" s="26"/>
      <c r="BG208" s="26"/>
      <c r="BH208" s="26"/>
      <c r="BI208" s="26"/>
      <c r="BJ208" s="26"/>
      <c r="BK208" s="26"/>
      <c r="BL208" s="26"/>
      <c r="BM208" s="26"/>
      <c r="BN208" s="26"/>
      <c r="BO208" s="26"/>
      <c r="BP208" s="26"/>
      <c r="BQ208" s="26"/>
      <c r="BR208" s="26"/>
      <c r="BS208" s="26"/>
      <c r="BT208" s="25" t="s">
        <v>299</v>
      </c>
      <c r="BU208" s="26"/>
      <c r="BV208" s="26"/>
      <c r="BW208" s="26"/>
      <c r="BX208" s="26"/>
      <c r="BY208" s="26"/>
      <c r="BZ208" s="26"/>
      <c r="CA208" s="26"/>
      <c r="CB208" s="26"/>
      <c r="CC208" s="26"/>
      <c r="CD208" s="26"/>
      <c r="CE208" s="26"/>
      <c r="CF208" s="26"/>
      <c r="CG208" s="26"/>
      <c r="CH208" s="26"/>
      <c r="CI208" s="26"/>
      <c r="CJ208" s="27"/>
      <c r="CK208" s="22" t="s">
        <v>294</v>
      </c>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row>
  </sheetData>
  <sheetProtection/>
  <mergeCells count="1229">
    <mergeCell ref="AZ208:BS208"/>
    <mergeCell ref="BT208:CJ208"/>
    <mergeCell ref="AZ34:BS34"/>
    <mergeCell ref="BT34:CJ34"/>
    <mergeCell ref="CK34:DA34"/>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7:BS37"/>
    <mergeCell ref="A35:DA35"/>
    <mergeCell ref="A36:G36"/>
    <mergeCell ref="H36:AI36"/>
    <mergeCell ref="AJ36:AY36"/>
    <mergeCell ref="AZ36:BS36"/>
    <mergeCell ref="BT36:CJ36"/>
    <mergeCell ref="CK36:DA36"/>
    <mergeCell ref="BT37:CJ37"/>
    <mergeCell ref="CK37:DA37"/>
    <mergeCell ref="A38:G38"/>
    <mergeCell ref="H38:AI38"/>
    <mergeCell ref="AJ38:AY38"/>
    <mergeCell ref="AZ38:BS38"/>
    <mergeCell ref="BT38:CJ38"/>
    <mergeCell ref="CK38:DA38"/>
    <mergeCell ref="CK39:DA39"/>
    <mergeCell ref="BT40:CJ40"/>
    <mergeCell ref="CK40:DA40"/>
    <mergeCell ref="A37:G37"/>
    <mergeCell ref="H37:AI37"/>
    <mergeCell ref="AJ37:AY37"/>
    <mergeCell ref="A39:G39"/>
    <mergeCell ref="H39:AI39"/>
    <mergeCell ref="AJ39:AY39"/>
    <mergeCell ref="AZ39:BS39"/>
    <mergeCell ref="A40:G40"/>
    <mergeCell ref="H40:AI40"/>
    <mergeCell ref="AJ40:AY40"/>
    <mergeCell ref="AZ40:BS40"/>
    <mergeCell ref="BT39:CJ39"/>
    <mergeCell ref="CK42:DA42"/>
    <mergeCell ref="A41:G41"/>
    <mergeCell ref="H41:AI41"/>
    <mergeCell ref="A42:G42"/>
    <mergeCell ref="H42:AI42"/>
    <mergeCell ref="AJ42:AY42"/>
    <mergeCell ref="AZ42:BS42"/>
    <mergeCell ref="AJ41:AY41"/>
    <mergeCell ref="AZ41:BS41"/>
    <mergeCell ref="CK41:DA41"/>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A48:G48"/>
    <mergeCell ref="H48:AI48"/>
    <mergeCell ref="AJ48:AY48"/>
    <mergeCell ref="AZ48:BS48"/>
    <mergeCell ref="A49:G49"/>
    <mergeCell ref="H49:AI49"/>
    <mergeCell ref="BT47:CJ47"/>
    <mergeCell ref="CK47:DA47"/>
    <mergeCell ref="BT48:CJ48"/>
    <mergeCell ref="CK48:DA48"/>
    <mergeCell ref="BT50:CJ50"/>
    <mergeCell ref="CK50:DA50"/>
    <mergeCell ref="BT49:CJ49"/>
    <mergeCell ref="CK49:DA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8:CJ58"/>
    <mergeCell ref="CK58:DA58"/>
    <mergeCell ref="A57:G57"/>
    <mergeCell ref="H57:AI57"/>
    <mergeCell ref="A58:G58"/>
    <mergeCell ref="H58:AI58"/>
    <mergeCell ref="AJ58:AY58"/>
    <mergeCell ref="AZ58:BS58"/>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A186:G186"/>
    <mergeCell ref="H186:AI186"/>
    <mergeCell ref="AJ186:AY186"/>
    <mergeCell ref="AZ186:BS186"/>
    <mergeCell ref="BT185:CJ185"/>
    <mergeCell ref="CK185:DA185"/>
    <mergeCell ref="BT186:CJ186"/>
    <mergeCell ref="CK186:DA186"/>
    <mergeCell ref="DB34:DR34"/>
    <mergeCell ref="DB38:DR38"/>
    <mergeCell ref="DB41:DR41"/>
    <mergeCell ref="A187:G187"/>
    <mergeCell ref="H187:AI187"/>
    <mergeCell ref="A188:G188"/>
    <mergeCell ref="H188:AI188"/>
    <mergeCell ref="AJ188:AY188"/>
    <mergeCell ref="AZ188:BS188"/>
    <mergeCell ref="AJ187:AY187"/>
    <mergeCell ref="AZ187:BS187"/>
    <mergeCell ref="BT192:CJ192"/>
    <mergeCell ref="CK192:DA192"/>
    <mergeCell ref="A189:G189"/>
    <mergeCell ref="H189:AI189"/>
    <mergeCell ref="AJ189:AY189"/>
    <mergeCell ref="AZ189:BS189"/>
    <mergeCell ref="A190:G190"/>
    <mergeCell ref="H190:AI190"/>
    <mergeCell ref="AJ190:AY190"/>
    <mergeCell ref="AZ190:BS190"/>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A194:G194"/>
    <mergeCell ref="H194:AI194"/>
    <mergeCell ref="AJ194:AY194"/>
    <mergeCell ref="AZ194:BS194"/>
    <mergeCell ref="BT193:CJ193"/>
    <mergeCell ref="CK193:DA193"/>
    <mergeCell ref="BT194:CJ194"/>
    <mergeCell ref="CK194:DA194"/>
    <mergeCell ref="BT196:CJ196"/>
    <mergeCell ref="CK196:DA196"/>
    <mergeCell ref="CK195:DA195"/>
    <mergeCell ref="BT195:CJ195"/>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A198:G198"/>
    <mergeCell ref="H198:AI198"/>
    <mergeCell ref="AJ198:AY198"/>
    <mergeCell ref="AZ198:BS198"/>
    <mergeCell ref="BT197:CJ197"/>
    <mergeCell ref="CK197:DA197"/>
    <mergeCell ref="BT198:CJ198"/>
    <mergeCell ref="CK198:DA198"/>
    <mergeCell ref="BT200:CJ200"/>
    <mergeCell ref="CK200:DA200"/>
    <mergeCell ref="CK199:DA199"/>
    <mergeCell ref="BT199:CJ199"/>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A202:G202"/>
    <mergeCell ref="H202:AI202"/>
    <mergeCell ref="AJ202:AY202"/>
    <mergeCell ref="AZ202:BS202"/>
    <mergeCell ref="BT201:CJ201"/>
    <mergeCell ref="CK201:DA201"/>
    <mergeCell ref="BT202:CJ202"/>
    <mergeCell ref="CK202:DA202"/>
    <mergeCell ref="BT204:CJ204"/>
    <mergeCell ref="CK204:DA204"/>
    <mergeCell ref="CK203:DA203"/>
    <mergeCell ref="BT203:CJ203"/>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A206:G206"/>
    <mergeCell ref="H206:AI206"/>
    <mergeCell ref="AJ206:AY206"/>
    <mergeCell ref="AZ206:BS206"/>
    <mergeCell ref="AZ207:BS207"/>
    <mergeCell ref="BT205:CJ205"/>
    <mergeCell ref="CK205:DA205"/>
    <mergeCell ref="BT206:CJ206"/>
    <mergeCell ref="CK206:DA206"/>
    <mergeCell ref="CK207:DA207"/>
    <mergeCell ref="BT207:CJ207"/>
    <mergeCell ref="A207:G207"/>
    <mergeCell ref="H207:AI207"/>
    <mergeCell ref="A208:G208"/>
    <mergeCell ref="H208:AI208"/>
    <mergeCell ref="AJ208:AY208"/>
    <mergeCell ref="AJ207:AY207"/>
    <mergeCell ref="CK187:DA187"/>
    <mergeCell ref="BT187:CJ187"/>
    <mergeCell ref="CK188:DA188"/>
    <mergeCell ref="BT188:CJ188"/>
    <mergeCell ref="CK191:DA191"/>
    <mergeCell ref="BT191:CJ191"/>
    <mergeCell ref="BT189:CJ189"/>
    <mergeCell ref="CK189:DA189"/>
    <mergeCell ref="BT190:CJ190"/>
    <mergeCell ref="CK190:DA190"/>
    <mergeCell ref="DB36:DR36"/>
    <mergeCell ref="DB37:DR37"/>
    <mergeCell ref="DB39:DR39"/>
    <mergeCell ref="DB40:DR40"/>
    <mergeCell ref="DB42:DR42"/>
    <mergeCell ref="DB43:DR43"/>
    <mergeCell ref="DB44:DR44"/>
    <mergeCell ref="DB45:DR45"/>
    <mergeCell ref="DB46:DR46"/>
    <mergeCell ref="DB47:DR47"/>
    <mergeCell ref="DB48:DR48"/>
    <mergeCell ref="DB49:DR49"/>
    <mergeCell ref="DB50:DR50"/>
    <mergeCell ref="DB51:DR51"/>
    <mergeCell ref="DB52:DR52"/>
    <mergeCell ref="DB53:DR53"/>
    <mergeCell ref="DB54:DR54"/>
    <mergeCell ref="DB55:DR55"/>
    <mergeCell ref="DB56:DR56"/>
    <mergeCell ref="DB57:DR57"/>
    <mergeCell ref="DB58:DR58"/>
    <mergeCell ref="DB59:DR59"/>
    <mergeCell ref="DB60:DR60"/>
    <mergeCell ref="DB61:DR61"/>
    <mergeCell ref="DB62:DR62"/>
    <mergeCell ref="DB63:DR63"/>
    <mergeCell ref="DB64:DR64"/>
    <mergeCell ref="DB65:DR65"/>
    <mergeCell ref="DB66:DR66"/>
    <mergeCell ref="DB67:DR67"/>
    <mergeCell ref="DB68:DR68"/>
    <mergeCell ref="DB69:DR69"/>
    <mergeCell ref="DB71:DR71"/>
    <mergeCell ref="DB72:DR72"/>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2:DR162"/>
    <mergeCell ref="DB164:DR164"/>
    <mergeCell ref="DB165:DR165"/>
    <mergeCell ref="DB166:DR166"/>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3:DR183"/>
    <mergeCell ref="DB184:DR184"/>
    <mergeCell ref="DB185:DR185"/>
    <mergeCell ref="DB186:DR186"/>
    <mergeCell ref="DB187:DR187"/>
    <mergeCell ref="DB188:DR188"/>
    <mergeCell ref="DB189:DR189"/>
    <mergeCell ref="DB190:DR190"/>
    <mergeCell ref="DB191:DR191"/>
    <mergeCell ref="DB192:DR192"/>
    <mergeCell ref="DB193:DR193"/>
    <mergeCell ref="DB194:DR194"/>
    <mergeCell ref="DB195:DR195"/>
    <mergeCell ref="DB196:DR196"/>
    <mergeCell ref="DB197:DR197"/>
    <mergeCell ref="DB198:DR198"/>
    <mergeCell ref="DB199:DR199"/>
    <mergeCell ref="DB200:DR200"/>
    <mergeCell ref="DB201:DR201"/>
    <mergeCell ref="DB205:DR205"/>
    <mergeCell ref="DB202:DR202"/>
    <mergeCell ref="DB203:DR203"/>
    <mergeCell ref="DB206:DR206"/>
    <mergeCell ref="DB207:DR207"/>
    <mergeCell ref="DB204:DR204"/>
    <mergeCell ref="AJ33:AY34"/>
    <mergeCell ref="A33:AI34"/>
    <mergeCell ref="CK33:DR33"/>
    <mergeCell ref="CK208:DR208"/>
    <mergeCell ref="AZ33:BS33"/>
    <mergeCell ref="BT33:CJ33"/>
  </mergeCells>
  <hyperlinks>
    <hyperlink ref="AF27" r:id="rId1" display="rao-esv@rao-esv.ru"/>
  </hyperlinks>
  <printOptions/>
  <pageMargins left="0.7874015748031497" right="0.5118110236220472" top="0.5905511811023623" bottom="0.3937007874015748" header="0.1968503937007874" footer="0.1968503937007874"/>
  <pageSetup horizontalDpi="600" verticalDpi="600" orientation="landscape" paperSize="9" scale="91"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S48"/>
  <sheetViews>
    <sheetView tabSelected="1" view="pageBreakPreview" zoomScaleSheetLayoutView="100" zoomScalePageLayoutView="0" workbookViewId="0" topLeftCell="A1">
      <pane xSplit="51" ySplit="1" topLeftCell="BM2" activePane="bottomRight" state="frozen"/>
      <selection pane="topLeft" activeCell="A1" sqref="A1"/>
      <selection pane="topRight" activeCell="AZ1" sqref="AZ1"/>
      <selection pane="bottomLeft" activeCell="A2" sqref="A2"/>
      <selection pane="bottomRight" activeCell="DK26" sqref="DK26:DS26"/>
    </sheetView>
  </sheetViews>
  <sheetFormatPr defaultColWidth="0.875" defaultRowHeight="12.75"/>
  <cols>
    <col min="1" max="35" width="0.875" style="1" customWidth="1"/>
    <col min="36" max="123" width="1.25" style="1" customWidth="1"/>
    <col min="124" max="16384" width="0.875" style="1" customWidth="1"/>
  </cols>
  <sheetData>
    <row r="1" spans="2:123" ht="15.75">
      <c r="B1" s="37" t="s">
        <v>224</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8"/>
      <c r="DS1" s="8"/>
    </row>
    <row r="3" spans="1:123" s="3" customFormat="1" ht="61.5" customHeight="1">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t="s">
        <v>1</v>
      </c>
      <c r="AK3" s="30"/>
      <c r="AL3" s="30"/>
      <c r="AM3" s="30"/>
      <c r="AN3" s="30"/>
      <c r="AO3" s="30"/>
      <c r="AP3" s="30"/>
      <c r="AQ3" s="30"/>
      <c r="AR3" s="30"/>
      <c r="AS3" s="30"/>
      <c r="AT3" s="30"/>
      <c r="AU3" s="30"/>
      <c r="AV3" s="30"/>
      <c r="AW3" s="30"/>
      <c r="AX3" s="30"/>
      <c r="AY3" s="30"/>
      <c r="AZ3" s="30" t="s">
        <v>297</v>
      </c>
      <c r="BA3" s="30"/>
      <c r="BB3" s="30"/>
      <c r="BC3" s="30"/>
      <c r="BD3" s="30"/>
      <c r="BE3" s="30"/>
      <c r="BF3" s="30"/>
      <c r="BG3" s="30"/>
      <c r="BH3" s="30"/>
      <c r="BI3" s="30"/>
      <c r="BJ3" s="30"/>
      <c r="BK3" s="30"/>
      <c r="BL3" s="30"/>
      <c r="BM3" s="30"/>
      <c r="BN3" s="30"/>
      <c r="BO3" s="30"/>
      <c r="BP3" s="30"/>
      <c r="BQ3" s="30"/>
      <c r="BR3" s="30" t="s">
        <v>227</v>
      </c>
      <c r="BS3" s="30"/>
      <c r="BT3" s="30"/>
      <c r="BU3" s="30"/>
      <c r="BV3" s="30"/>
      <c r="BW3" s="30"/>
      <c r="BX3" s="30"/>
      <c r="BY3" s="30"/>
      <c r="BZ3" s="30"/>
      <c r="CA3" s="30"/>
      <c r="CB3" s="30"/>
      <c r="CC3" s="30"/>
      <c r="CD3" s="30"/>
      <c r="CE3" s="30"/>
      <c r="CF3" s="30"/>
      <c r="CG3" s="30"/>
      <c r="CH3" s="30"/>
      <c r="CI3" s="30"/>
      <c r="CJ3" s="20" t="s">
        <v>2</v>
      </c>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row>
    <row r="4" spans="1:123" s="3" customFormat="1" ht="12.7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v>2019</v>
      </c>
      <c r="BA4" s="30"/>
      <c r="BB4" s="30"/>
      <c r="BC4" s="30"/>
      <c r="BD4" s="30"/>
      <c r="BE4" s="30"/>
      <c r="BF4" s="30"/>
      <c r="BG4" s="30"/>
      <c r="BH4" s="30"/>
      <c r="BI4" s="30"/>
      <c r="BJ4" s="30"/>
      <c r="BK4" s="30"/>
      <c r="BL4" s="30"/>
      <c r="BM4" s="30"/>
      <c r="BN4" s="30"/>
      <c r="BO4" s="30"/>
      <c r="BP4" s="30"/>
      <c r="BQ4" s="30"/>
      <c r="BR4" s="30">
        <v>2020</v>
      </c>
      <c r="BS4" s="30"/>
      <c r="BT4" s="30"/>
      <c r="BU4" s="30"/>
      <c r="BV4" s="30"/>
      <c r="BW4" s="30"/>
      <c r="BX4" s="30"/>
      <c r="BY4" s="30"/>
      <c r="BZ4" s="30"/>
      <c r="CA4" s="30"/>
      <c r="CB4" s="30"/>
      <c r="CC4" s="30"/>
      <c r="CD4" s="30"/>
      <c r="CE4" s="30"/>
      <c r="CF4" s="30"/>
      <c r="CG4" s="30"/>
      <c r="CH4" s="30"/>
      <c r="CI4" s="30"/>
      <c r="CJ4" s="30" t="s">
        <v>300</v>
      </c>
      <c r="CK4" s="30"/>
      <c r="CL4" s="30"/>
      <c r="CM4" s="30"/>
      <c r="CN4" s="30"/>
      <c r="CO4" s="30"/>
      <c r="CP4" s="30"/>
      <c r="CQ4" s="30"/>
      <c r="CR4" s="30"/>
      <c r="CS4" s="30"/>
      <c r="CT4" s="30"/>
      <c r="CU4" s="30"/>
      <c r="CV4" s="30"/>
      <c r="CW4" s="30"/>
      <c r="CX4" s="30"/>
      <c r="CY4" s="30"/>
      <c r="CZ4" s="30"/>
      <c r="DA4" s="30"/>
      <c r="DB4" s="30">
        <v>2021</v>
      </c>
      <c r="DC4" s="30"/>
      <c r="DD4" s="30"/>
      <c r="DE4" s="30"/>
      <c r="DF4" s="30"/>
      <c r="DG4" s="30"/>
      <c r="DH4" s="30"/>
      <c r="DI4" s="30"/>
      <c r="DJ4" s="30"/>
      <c r="DK4" s="30"/>
      <c r="DL4" s="30"/>
      <c r="DM4" s="30"/>
      <c r="DN4" s="30"/>
      <c r="DO4" s="30"/>
      <c r="DP4" s="30"/>
      <c r="DQ4" s="30"/>
      <c r="DR4" s="30"/>
      <c r="DS4" s="30"/>
    </row>
    <row r="5" spans="1:123" s="3" customFormat="1" ht="2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t="s">
        <v>225</v>
      </c>
      <c r="BA5" s="30"/>
      <c r="BB5" s="30"/>
      <c r="BC5" s="30"/>
      <c r="BD5" s="30"/>
      <c r="BE5" s="30"/>
      <c r="BF5" s="30"/>
      <c r="BG5" s="30"/>
      <c r="BH5" s="30"/>
      <c r="BI5" s="30" t="s">
        <v>226</v>
      </c>
      <c r="BJ5" s="30"/>
      <c r="BK5" s="30"/>
      <c r="BL5" s="30"/>
      <c r="BM5" s="30"/>
      <c r="BN5" s="30"/>
      <c r="BO5" s="30"/>
      <c r="BP5" s="30"/>
      <c r="BQ5" s="30"/>
      <c r="BR5" s="30" t="s">
        <v>225</v>
      </c>
      <c r="BS5" s="30"/>
      <c r="BT5" s="30"/>
      <c r="BU5" s="30"/>
      <c r="BV5" s="30"/>
      <c r="BW5" s="30"/>
      <c r="BX5" s="30"/>
      <c r="BY5" s="30"/>
      <c r="BZ5" s="30"/>
      <c r="CA5" s="30" t="s">
        <v>226</v>
      </c>
      <c r="CB5" s="30"/>
      <c r="CC5" s="30"/>
      <c r="CD5" s="30"/>
      <c r="CE5" s="30"/>
      <c r="CF5" s="30"/>
      <c r="CG5" s="30"/>
      <c r="CH5" s="30"/>
      <c r="CI5" s="30"/>
      <c r="CJ5" s="30" t="s">
        <v>225</v>
      </c>
      <c r="CK5" s="30"/>
      <c r="CL5" s="30"/>
      <c r="CM5" s="30"/>
      <c r="CN5" s="30"/>
      <c r="CO5" s="30"/>
      <c r="CP5" s="30"/>
      <c r="CQ5" s="30"/>
      <c r="CR5" s="30"/>
      <c r="CS5" s="30" t="s">
        <v>226</v>
      </c>
      <c r="CT5" s="30"/>
      <c r="CU5" s="30"/>
      <c r="CV5" s="30"/>
      <c r="CW5" s="30"/>
      <c r="CX5" s="30"/>
      <c r="CY5" s="30"/>
      <c r="CZ5" s="30"/>
      <c r="DA5" s="30"/>
      <c r="DB5" s="30" t="s">
        <v>225</v>
      </c>
      <c r="DC5" s="30"/>
      <c r="DD5" s="30"/>
      <c r="DE5" s="30"/>
      <c r="DF5" s="30"/>
      <c r="DG5" s="30"/>
      <c r="DH5" s="30"/>
      <c r="DI5" s="30"/>
      <c r="DJ5" s="30"/>
      <c r="DK5" s="30" t="s">
        <v>226</v>
      </c>
      <c r="DL5" s="30"/>
      <c r="DM5" s="30"/>
      <c r="DN5" s="30"/>
      <c r="DO5" s="30"/>
      <c r="DP5" s="30"/>
      <c r="DQ5" s="30"/>
      <c r="DR5" s="30"/>
      <c r="DS5" s="30"/>
    </row>
    <row r="6" spans="1:123" s="3" customFormat="1" ht="40.5" customHeight="1" hidden="1">
      <c r="A6" s="32" t="s">
        <v>27</v>
      </c>
      <c r="B6" s="32"/>
      <c r="C6" s="32"/>
      <c r="D6" s="32"/>
      <c r="E6" s="32"/>
      <c r="F6" s="32"/>
      <c r="G6" s="33" t="s">
        <v>228</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row>
    <row r="7" spans="1:123" s="3" customFormat="1" ht="40.5" customHeight="1" hidden="1">
      <c r="A7" s="32" t="s">
        <v>29</v>
      </c>
      <c r="B7" s="32"/>
      <c r="C7" s="32"/>
      <c r="D7" s="32"/>
      <c r="E7" s="32"/>
      <c r="F7" s="32"/>
      <c r="G7" s="33" t="s">
        <v>229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row>
    <row r="8" spans="1:123" s="3" customFormat="1" ht="251.25" customHeight="1" hidden="1">
      <c r="A8" s="32"/>
      <c r="B8" s="32"/>
      <c r="C8" s="32"/>
      <c r="D8" s="32"/>
      <c r="E8" s="32"/>
      <c r="F8" s="32"/>
      <c r="G8" s="33" t="s">
        <v>231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29" t="s">
        <v>230</v>
      </c>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row>
    <row r="9" spans="1:123" s="3" customFormat="1" ht="251.25" customHeight="1" hidden="1">
      <c r="A9" s="32"/>
      <c r="B9" s="32"/>
      <c r="C9" s="32"/>
      <c r="D9" s="32"/>
      <c r="E9" s="32"/>
      <c r="F9" s="32"/>
      <c r="G9" s="33" t="s">
        <v>233</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29" t="s">
        <v>232</v>
      </c>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row>
    <row r="10" spans="1:123" s="3" customFormat="1" ht="27" customHeight="1" hidden="1">
      <c r="A10" s="32" t="s">
        <v>32</v>
      </c>
      <c r="B10" s="32"/>
      <c r="C10" s="32"/>
      <c r="D10" s="32"/>
      <c r="E10" s="32"/>
      <c r="F10" s="32"/>
      <c r="G10" s="33" t="s">
        <v>234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row>
    <row r="11" spans="1:123" s="3" customFormat="1" ht="15" customHeight="1" hidden="1">
      <c r="A11" s="32"/>
      <c r="B11" s="32"/>
      <c r="C11" s="32"/>
      <c r="D11" s="32"/>
      <c r="E11" s="32"/>
      <c r="F11" s="32"/>
      <c r="G11" s="33" t="s">
        <v>235</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row>
    <row r="12" spans="1:123" s="3" customFormat="1" ht="27.75" customHeight="1" hidden="1">
      <c r="A12" s="32"/>
      <c r="B12" s="32"/>
      <c r="C12" s="32"/>
      <c r="D12" s="32"/>
      <c r="E12" s="32"/>
      <c r="F12" s="32"/>
      <c r="G12" s="33" t="s">
        <v>236</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29" t="s">
        <v>230</v>
      </c>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row>
    <row r="13" spans="1:123" s="3" customFormat="1" ht="40.5" customHeight="1" hidden="1">
      <c r="A13" s="32"/>
      <c r="B13" s="32"/>
      <c r="C13" s="32"/>
      <c r="D13" s="32"/>
      <c r="E13" s="32"/>
      <c r="F13" s="32"/>
      <c r="G13" s="33" t="s">
        <v>237</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29" t="s">
        <v>232</v>
      </c>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row>
    <row r="14" spans="1:123" s="3" customFormat="1" ht="15" customHeight="1" hidden="1">
      <c r="A14" s="32"/>
      <c r="B14" s="32"/>
      <c r="C14" s="32"/>
      <c r="D14" s="32"/>
      <c r="E14" s="32"/>
      <c r="F14" s="32"/>
      <c r="G14" s="33" t="s">
        <v>238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29" t="s">
        <v>232</v>
      </c>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row>
    <row r="15" spans="1:123" s="3" customFormat="1" ht="27.75" customHeight="1" hidden="1">
      <c r="A15" s="32" t="s">
        <v>38</v>
      </c>
      <c r="B15" s="32"/>
      <c r="C15" s="32"/>
      <c r="D15" s="32"/>
      <c r="E15" s="32"/>
      <c r="F15" s="32"/>
      <c r="G15" s="33" t="s">
        <v>277</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29" t="s">
        <v>232</v>
      </c>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row>
    <row r="16" spans="1:123" s="3" customFormat="1" ht="27.75" customHeight="1" hidden="1">
      <c r="A16" s="32" t="s">
        <v>43</v>
      </c>
      <c r="B16" s="32"/>
      <c r="C16" s="32"/>
      <c r="D16" s="32"/>
      <c r="E16" s="32"/>
      <c r="F16" s="32"/>
      <c r="G16" s="33" t="s">
        <v>239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row>
    <row r="17" spans="1:123" s="3" customFormat="1" ht="54" customHeight="1" hidden="1">
      <c r="A17" s="32" t="s">
        <v>45</v>
      </c>
      <c r="B17" s="32"/>
      <c r="C17" s="32"/>
      <c r="D17" s="32"/>
      <c r="E17" s="32"/>
      <c r="F17" s="32"/>
      <c r="G17" s="33" t="s">
        <v>240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29" t="s">
        <v>232</v>
      </c>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row>
    <row r="18" spans="1:123" s="3" customFormat="1" ht="66" customHeight="1" hidden="1">
      <c r="A18" s="32" t="s">
        <v>48</v>
      </c>
      <c r="B18" s="32"/>
      <c r="C18" s="32"/>
      <c r="D18" s="32"/>
      <c r="E18" s="32"/>
      <c r="F18" s="32"/>
      <c r="G18" s="33" t="s">
        <v>241</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29" t="s">
        <v>232</v>
      </c>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row>
    <row r="19" spans="1:123" s="3" customFormat="1" ht="27.75" customHeight="1" hidden="1">
      <c r="A19" s="32" t="s">
        <v>51</v>
      </c>
      <c r="B19" s="32"/>
      <c r="C19" s="32"/>
      <c r="D19" s="32"/>
      <c r="E19" s="32"/>
      <c r="F19" s="32"/>
      <c r="G19" s="33" t="s">
        <v>242</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29" t="s">
        <v>232</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row>
    <row r="20" spans="1:123" s="3" customFormat="1" ht="15" customHeight="1" hidden="1">
      <c r="A20" s="32"/>
      <c r="B20" s="32"/>
      <c r="C20" s="32"/>
      <c r="D20" s="32"/>
      <c r="E20" s="32"/>
      <c r="F20" s="32"/>
      <c r="G20" s="33" t="s">
        <v>130</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29" t="s">
        <v>232</v>
      </c>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row>
    <row r="21" spans="1:123" s="3" customFormat="1" ht="15" customHeight="1" hidden="1">
      <c r="A21" s="32"/>
      <c r="B21" s="32"/>
      <c r="C21" s="32"/>
      <c r="D21" s="32"/>
      <c r="E21" s="32"/>
      <c r="F21" s="32"/>
      <c r="G21" s="33" t="s">
        <v>131</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29" t="s">
        <v>232</v>
      </c>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row>
    <row r="22" spans="1:123" s="3" customFormat="1" ht="15" customHeight="1" hidden="1">
      <c r="A22" s="32"/>
      <c r="B22" s="32"/>
      <c r="C22" s="32"/>
      <c r="D22" s="32"/>
      <c r="E22" s="32"/>
      <c r="F22" s="32"/>
      <c r="G22" s="33" t="s">
        <v>132</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29" t="s">
        <v>232</v>
      </c>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row>
    <row r="23" spans="1:123" s="3" customFormat="1" ht="15" customHeight="1">
      <c r="A23" s="32" t="s">
        <v>63</v>
      </c>
      <c r="B23" s="32"/>
      <c r="C23" s="32"/>
      <c r="D23" s="32"/>
      <c r="E23" s="32"/>
      <c r="F23" s="32"/>
      <c r="G23" s="33" t="s">
        <v>243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29"/>
      <c r="AK23" s="29"/>
      <c r="AL23" s="29"/>
      <c r="AM23" s="29"/>
      <c r="AN23" s="29"/>
      <c r="AO23" s="29"/>
      <c r="AP23" s="29"/>
      <c r="AQ23" s="29"/>
      <c r="AR23" s="29"/>
      <c r="AS23" s="29"/>
      <c r="AT23" s="29"/>
      <c r="AU23" s="29"/>
      <c r="AV23" s="29"/>
      <c r="AW23" s="29"/>
      <c r="AX23" s="29"/>
      <c r="AY23" s="29"/>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row>
    <row r="24" spans="1:123" s="3" customFormat="1" ht="27.75" customHeight="1">
      <c r="A24" s="32" t="s">
        <v>65</v>
      </c>
      <c r="B24" s="32"/>
      <c r="C24" s="32"/>
      <c r="D24" s="32"/>
      <c r="E24" s="32"/>
      <c r="F24" s="32"/>
      <c r="G24" s="33" t="s">
        <v>244</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29" t="s">
        <v>296</v>
      </c>
      <c r="AK24" s="29"/>
      <c r="AL24" s="29"/>
      <c r="AM24" s="29"/>
      <c r="AN24" s="29"/>
      <c r="AO24" s="29"/>
      <c r="AP24" s="29"/>
      <c r="AQ24" s="29"/>
      <c r="AR24" s="29"/>
      <c r="AS24" s="29"/>
      <c r="AT24" s="29"/>
      <c r="AU24" s="29"/>
      <c r="AV24" s="29"/>
      <c r="AW24" s="29"/>
      <c r="AX24" s="29"/>
      <c r="AY24" s="29"/>
      <c r="AZ24" s="25">
        <f>'[3]ээ'!$E$38</f>
        <v>1026.6064087014302</v>
      </c>
      <c r="BA24" s="23"/>
      <c r="BB24" s="23"/>
      <c r="BC24" s="23"/>
      <c r="BD24" s="23"/>
      <c r="BE24" s="23"/>
      <c r="BF24" s="23"/>
      <c r="BG24" s="23"/>
      <c r="BH24" s="24"/>
      <c r="BI24" s="25">
        <v>1255.12037686706</v>
      </c>
      <c r="BJ24" s="23"/>
      <c r="BK24" s="23"/>
      <c r="BL24" s="23"/>
      <c r="BM24" s="23"/>
      <c r="BN24" s="23"/>
      <c r="BO24" s="23"/>
      <c r="BP24" s="23"/>
      <c r="BQ24" s="24"/>
      <c r="BR24" s="25">
        <f>'[9]3 цена ээ'!$D$14</f>
        <v>1048.78</v>
      </c>
      <c r="BS24" s="23"/>
      <c r="BT24" s="23"/>
      <c r="BU24" s="23"/>
      <c r="BV24" s="23"/>
      <c r="BW24" s="23"/>
      <c r="BX24" s="23"/>
      <c r="BY24" s="23"/>
      <c r="BZ24" s="24"/>
      <c r="CA24" s="25">
        <v>1063.3352472757992</v>
      </c>
      <c r="CB24" s="23"/>
      <c r="CC24" s="23"/>
      <c r="CD24" s="23"/>
      <c r="CE24" s="23"/>
      <c r="CF24" s="23"/>
      <c r="CG24" s="23"/>
      <c r="CH24" s="23"/>
      <c r="CI24" s="24"/>
      <c r="CJ24" s="28">
        <f>'[9]3 цена ээ'!$D$14</f>
        <v>1048.78</v>
      </c>
      <c r="CK24" s="28"/>
      <c r="CL24" s="28"/>
      <c r="CM24" s="28"/>
      <c r="CN24" s="28"/>
      <c r="CO24" s="28"/>
      <c r="CP24" s="28"/>
      <c r="CQ24" s="28"/>
      <c r="CR24" s="28"/>
      <c r="CS24" s="28">
        <f>'[9]3 цена ээ'!$D$15</f>
        <v>1331.3452265811345</v>
      </c>
      <c r="CT24" s="28"/>
      <c r="CU24" s="28"/>
      <c r="CV24" s="28"/>
      <c r="CW24" s="28"/>
      <c r="CX24" s="28"/>
      <c r="CY24" s="28"/>
      <c r="CZ24" s="28"/>
      <c r="DA24" s="28"/>
      <c r="DB24" s="28">
        <f>'[9]3 цена ээ'!$E$14</f>
        <v>1201.3286306491377</v>
      </c>
      <c r="DC24" s="28"/>
      <c r="DD24" s="28"/>
      <c r="DE24" s="28"/>
      <c r="DF24" s="28"/>
      <c r="DG24" s="28"/>
      <c r="DH24" s="28"/>
      <c r="DI24" s="28"/>
      <c r="DJ24" s="28"/>
      <c r="DK24" s="28">
        <f>'[9]3 цена ээ'!$E$15</f>
        <v>1201.3286306491377</v>
      </c>
      <c r="DL24" s="28"/>
      <c r="DM24" s="28"/>
      <c r="DN24" s="28"/>
      <c r="DO24" s="28"/>
      <c r="DP24" s="28"/>
      <c r="DQ24" s="28"/>
      <c r="DR24" s="28"/>
      <c r="DS24" s="28"/>
    </row>
    <row r="25" spans="1:123" s="3" customFormat="1" ht="27.75" customHeight="1">
      <c r="A25" s="32"/>
      <c r="B25" s="32"/>
      <c r="C25" s="32"/>
      <c r="D25" s="32"/>
      <c r="E25" s="32"/>
      <c r="F25" s="32"/>
      <c r="G25" s="33" t="s">
        <v>245</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29" t="s">
        <v>296</v>
      </c>
      <c r="AK25" s="29"/>
      <c r="AL25" s="29"/>
      <c r="AM25" s="29"/>
      <c r="AN25" s="29"/>
      <c r="AO25" s="29"/>
      <c r="AP25" s="29"/>
      <c r="AQ25" s="29"/>
      <c r="AR25" s="29"/>
      <c r="AS25" s="29"/>
      <c r="AT25" s="29"/>
      <c r="AU25" s="29"/>
      <c r="AV25" s="29"/>
      <c r="AW25" s="29"/>
      <c r="AX25" s="29"/>
      <c r="AY25" s="29"/>
      <c r="AZ25" s="25">
        <f>'[5]производство(12)'!$H$119</f>
        <v>1817.0940118819353</v>
      </c>
      <c r="BA25" s="23"/>
      <c r="BB25" s="23"/>
      <c r="BC25" s="23"/>
      <c r="BD25" s="23"/>
      <c r="BE25" s="23"/>
      <c r="BF25" s="23"/>
      <c r="BG25" s="23"/>
      <c r="BH25" s="24"/>
      <c r="BI25" s="25">
        <f>'[5]производство(12)'!$H$120</f>
        <v>1175.2271727391178</v>
      </c>
      <c r="BJ25" s="23"/>
      <c r="BK25" s="23"/>
      <c r="BL25" s="23"/>
      <c r="BM25" s="23"/>
      <c r="BN25" s="23"/>
      <c r="BO25" s="23"/>
      <c r="BP25" s="23"/>
      <c r="BQ25" s="24"/>
      <c r="BR25" s="25">
        <f>'[9]3 цена ээ'!$D$17</f>
        <v>1047.62</v>
      </c>
      <c r="BS25" s="23"/>
      <c r="BT25" s="23"/>
      <c r="BU25" s="23"/>
      <c r="BV25" s="23"/>
      <c r="BW25" s="23"/>
      <c r="BX25" s="23"/>
      <c r="BY25" s="23"/>
      <c r="BZ25" s="24"/>
      <c r="CA25" s="25">
        <v>1062.1212472757993</v>
      </c>
      <c r="CB25" s="23"/>
      <c r="CC25" s="23"/>
      <c r="CD25" s="23"/>
      <c r="CE25" s="23"/>
      <c r="CF25" s="23"/>
      <c r="CG25" s="23"/>
      <c r="CH25" s="23"/>
      <c r="CI25" s="24"/>
      <c r="CJ25" s="28">
        <f>'[9]3 цена ээ'!$D$17</f>
        <v>1047.62</v>
      </c>
      <c r="CK25" s="28"/>
      <c r="CL25" s="28"/>
      <c r="CM25" s="28"/>
      <c r="CN25" s="28"/>
      <c r="CO25" s="28"/>
      <c r="CP25" s="28"/>
      <c r="CQ25" s="28"/>
      <c r="CR25" s="28"/>
      <c r="CS25" s="28">
        <f>'[9]3 цена ээ'!$D$18</f>
        <v>1329.1251659628153</v>
      </c>
      <c r="CT25" s="28"/>
      <c r="CU25" s="28"/>
      <c r="CV25" s="28"/>
      <c r="CW25" s="28"/>
      <c r="CX25" s="28"/>
      <c r="CY25" s="28"/>
      <c r="CZ25" s="28"/>
      <c r="DA25" s="28"/>
      <c r="DB25" s="28">
        <f>'[9]3 цена ээ'!$E$17</f>
        <v>1199.5877879844463</v>
      </c>
      <c r="DC25" s="28"/>
      <c r="DD25" s="28"/>
      <c r="DE25" s="28"/>
      <c r="DF25" s="28"/>
      <c r="DG25" s="28"/>
      <c r="DH25" s="28"/>
      <c r="DI25" s="28"/>
      <c r="DJ25" s="28"/>
      <c r="DK25" s="28">
        <f>'[9]3 цена ээ'!$E$18</f>
        <v>1199.5877879844463</v>
      </c>
      <c r="DL25" s="28"/>
      <c r="DM25" s="28"/>
      <c r="DN25" s="28"/>
      <c r="DO25" s="28"/>
      <c r="DP25" s="28"/>
      <c r="DQ25" s="28"/>
      <c r="DR25" s="28"/>
      <c r="DS25" s="28"/>
    </row>
    <row r="26" spans="1:123" s="3" customFormat="1" ht="27.75" customHeight="1">
      <c r="A26" s="32" t="s">
        <v>70</v>
      </c>
      <c r="B26" s="32"/>
      <c r="C26" s="32"/>
      <c r="D26" s="32"/>
      <c r="E26" s="32"/>
      <c r="F26" s="32"/>
      <c r="G26" s="33" t="s">
        <v>246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29" t="s">
        <v>230</v>
      </c>
      <c r="AK26" s="29"/>
      <c r="AL26" s="29"/>
      <c r="AM26" s="29"/>
      <c r="AN26" s="29"/>
      <c r="AO26" s="29"/>
      <c r="AP26" s="29"/>
      <c r="AQ26" s="29"/>
      <c r="AR26" s="29"/>
      <c r="AS26" s="29"/>
      <c r="AT26" s="29"/>
      <c r="AU26" s="29"/>
      <c r="AV26" s="29"/>
      <c r="AW26" s="29"/>
      <c r="AX26" s="29"/>
      <c r="AY26" s="29"/>
      <c r="AZ26" s="25">
        <f>'[3]ээ'!$E$39</f>
        <v>672360.663022939</v>
      </c>
      <c r="BA26" s="23"/>
      <c r="BB26" s="23"/>
      <c r="BC26" s="23"/>
      <c r="BD26" s="23"/>
      <c r="BE26" s="23"/>
      <c r="BF26" s="23"/>
      <c r="BG26" s="23"/>
      <c r="BH26" s="24"/>
      <c r="BI26" s="25">
        <v>862957.672609295</v>
      </c>
      <c r="BJ26" s="23"/>
      <c r="BK26" s="23"/>
      <c r="BL26" s="23"/>
      <c r="BM26" s="23"/>
      <c r="BN26" s="23"/>
      <c r="BO26" s="23"/>
      <c r="BP26" s="23"/>
      <c r="BQ26" s="24"/>
      <c r="BR26" s="25">
        <f>'[9]4 цена мощность'!$D$19</f>
        <v>569184.5444011609</v>
      </c>
      <c r="BS26" s="23"/>
      <c r="BT26" s="23"/>
      <c r="BU26" s="23"/>
      <c r="BV26" s="23"/>
      <c r="BW26" s="23"/>
      <c r="BX26" s="23"/>
      <c r="BY26" s="23"/>
      <c r="BZ26" s="24"/>
      <c r="CA26" s="25">
        <f>BR26</f>
        <v>569184.5444011609</v>
      </c>
      <c r="CB26" s="23"/>
      <c r="CC26" s="23"/>
      <c r="CD26" s="23"/>
      <c r="CE26" s="23"/>
      <c r="CF26" s="23"/>
      <c r="CG26" s="23"/>
      <c r="CH26" s="23"/>
      <c r="CI26" s="24"/>
      <c r="CJ26" s="28">
        <f>'[2]цена мощность'!$D$19</f>
        <v>569184.5444011609</v>
      </c>
      <c r="CK26" s="28"/>
      <c r="CL26" s="28"/>
      <c r="CM26" s="28"/>
      <c r="CN26" s="28"/>
      <c r="CO26" s="28"/>
      <c r="CP26" s="28"/>
      <c r="CQ26" s="28"/>
      <c r="CR26" s="28"/>
      <c r="CS26" s="28">
        <f>'[9]4 цена мощность'!$D$20</f>
        <v>1567856.2179860778</v>
      </c>
      <c r="CT26" s="28"/>
      <c r="CU26" s="28"/>
      <c r="CV26" s="28"/>
      <c r="CW26" s="28"/>
      <c r="CX26" s="28"/>
      <c r="CY26" s="28"/>
      <c r="CZ26" s="28"/>
      <c r="DA26" s="28"/>
      <c r="DB26" s="28">
        <f>'[9]4 цена мощность'!$E$19</f>
        <v>1082111.3528761878</v>
      </c>
      <c r="DC26" s="28"/>
      <c r="DD26" s="28"/>
      <c r="DE26" s="28"/>
      <c r="DF26" s="28"/>
      <c r="DG26" s="28"/>
      <c r="DH26" s="28"/>
      <c r="DI26" s="28"/>
      <c r="DJ26" s="28"/>
      <c r="DK26" s="28">
        <f>'[9]4 цена мощность'!$E$20</f>
        <v>1082111.3528761878</v>
      </c>
      <c r="DL26" s="28"/>
      <c r="DM26" s="28"/>
      <c r="DN26" s="28"/>
      <c r="DO26" s="28"/>
      <c r="DP26" s="28"/>
      <c r="DQ26" s="28"/>
      <c r="DR26" s="28"/>
      <c r="DS26" s="28"/>
    </row>
    <row r="27" spans="1:123" s="3" customFormat="1" ht="27.75" customHeight="1" hidden="1">
      <c r="A27" s="32" t="s">
        <v>71</v>
      </c>
      <c r="B27" s="32"/>
      <c r="C27" s="32"/>
      <c r="D27" s="32"/>
      <c r="E27" s="32"/>
      <c r="F27" s="32"/>
      <c r="G27" s="33" t="s">
        <v>248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29" t="s">
        <v>247</v>
      </c>
      <c r="AK27" s="29"/>
      <c r="AL27" s="29"/>
      <c r="AM27" s="29"/>
      <c r="AN27" s="29"/>
      <c r="AO27" s="29"/>
      <c r="AP27" s="29"/>
      <c r="AQ27" s="29"/>
      <c r="AR27" s="29"/>
      <c r="AS27" s="29"/>
      <c r="AT27" s="29"/>
      <c r="AU27" s="29"/>
      <c r="AV27" s="29"/>
      <c r="AW27" s="29"/>
      <c r="AX27" s="29"/>
      <c r="AY27" s="29"/>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row>
    <row r="28" spans="1:123" s="3" customFormat="1" ht="27.75" customHeight="1" hidden="1">
      <c r="A28" s="32" t="s">
        <v>249</v>
      </c>
      <c r="B28" s="32"/>
      <c r="C28" s="32"/>
      <c r="D28" s="32"/>
      <c r="E28" s="32"/>
      <c r="F28" s="32"/>
      <c r="G28" s="33" t="s">
        <v>250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29" t="s">
        <v>247</v>
      </c>
      <c r="AK28" s="29"/>
      <c r="AL28" s="29"/>
      <c r="AM28" s="29"/>
      <c r="AN28" s="29"/>
      <c r="AO28" s="29"/>
      <c r="AP28" s="29"/>
      <c r="AQ28" s="29"/>
      <c r="AR28" s="29"/>
      <c r="AS28" s="29"/>
      <c r="AT28" s="29"/>
      <c r="AU28" s="29"/>
      <c r="AV28" s="29"/>
      <c r="AW28" s="29"/>
      <c r="AX28" s="29"/>
      <c r="AY28" s="29"/>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row>
    <row r="29" spans="1:123" s="3" customFormat="1" ht="27.75" customHeight="1" hidden="1">
      <c r="A29" s="32" t="s">
        <v>251</v>
      </c>
      <c r="B29" s="32"/>
      <c r="C29" s="32"/>
      <c r="D29" s="32"/>
      <c r="E29" s="32"/>
      <c r="F29" s="32"/>
      <c r="G29" s="33" t="s">
        <v>252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29" t="s">
        <v>247</v>
      </c>
      <c r="AK29" s="29"/>
      <c r="AL29" s="29"/>
      <c r="AM29" s="29"/>
      <c r="AN29" s="29"/>
      <c r="AO29" s="29"/>
      <c r="AP29" s="29"/>
      <c r="AQ29" s="29"/>
      <c r="AR29" s="29"/>
      <c r="AS29" s="29"/>
      <c r="AT29" s="29"/>
      <c r="AU29" s="29"/>
      <c r="AV29" s="29"/>
      <c r="AW29" s="29"/>
      <c r="AX29" s="29"/>
      <c r="AY29" s="29"/>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row>
    <row r="30" spans="1:123" s="3" customFormat="1" ht="16.5" customHeight="1" hidden="1">
      <c r="A30" s="32"/>
      <c r="B30" s="32"/>
      <c r="C30" s="32"/>
      <c r="D30" s="32"/>
      <c r="E30" s="32"/>
      <c r="F30" s="32"/>
      <c r="G30" s="46" t="s">
        <v>253</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29" t="s">
        <v>247</v>
      </c>
      <c r="AK30" s="29"/>
      <c r="AL30" s="29"/>
      <c r="AM30" s="29"/>
      <c r="AN30" s="29"/>
      <c r="AO30" s="29"/>
      <c r="AP30" s="29"/>
      <c r="AQ30" s="29"/>
      <c r="AR30" s="29"/>
      <c r="AS30" s="29"/>
      <c r="AT30" s="29"/>
      <c r="AU30" s="29"/>
      <c r="AV30" s="29"/>
      <c r="AW30" s="29"/>
      <c r="AX30" s="29"/>
      <c r="AY30" s="29"/>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row>
    <row r="31" spans="1:123" s="3" customFormat="1" ht="16.5" customHeight="1" hidden="1">
      <c r="A31" s="32"/>
      <c r="B31" s="32"/>
      <c r="C31" s="32"/>
      <c r="D31" s="32"/>
      <c r="E31" s="32"/>
      <c r="F31" s="32"/>
      <c r="G31" s="46" t="s">
        <v>254</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29" t="s">
        <v>247</v>
      </c>
      <c r="AK31" s="29"/>
      <c r="AL31" s="29"/>
      <c r="AM31" s="29"/>
      <c r="AN31" s="29"/>
      <c r="AO31" s="29"/>
      <c r="AP31" s="29"/>
      <c r="AQ31" s="29"/>
      <c r="AR31" s="29"/>
      <c r="AS31" s="29"/>
      <c r="AT31" s="29"/>
      <c r="AU31" s="29"/>
      <c r="AV31" s="29"/>
      <c r="AW31" s="29"/>
      <c r="AX31" s="29"/>
      <c r="AY31" s="29"/>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row>
    <row r="32" spans="1:123" s="3" customFormat="1" ht="16.5" customHeight="1" hidden="1">
      <c r="A32" s="32"/>
      <c r="B32" s="32"/>
      <c r="C32" s="32"/>
      <c r="D32" s="32"/>
      <c r="E32" s="32"/>
      <c r="F32" s="32"/>
      <c r="G32" s="46" t="s">
        <v>255</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29" t="s">
        <v>247</v>
      </c>
      <c r="AK32" s="29"/>
      <c r="AL32" s="29"/>
      <c r="AM32" s="29"/>
      <c r="AN32" s="29"/>
      <c r="AO32" s="29"/>
      <c r="AP32" s="29"/>
      <c r="AQ32" s="29"/>
      <c r="AR32" s="29"/>
      <c r="AS32" s="29"/>
      <c r="AT32" s="29"/>
      <c r="AU32" s="29"/>
      <c r="AV32" s="29"/>
      <c r="AW32" s="29"/>
      <c r="AX32" s="29"/>
      <c r="AY32" s="29"/>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row>
    <row r="33" spans="1:123" s="3" customFormat="1" ht="16.5" customHeight="1" hidden="1">
      <c r="A33" s="32"/>
      <c r="B33" s="32"/>
      <c r="C33" s="32"/>
      <c r="D33" s="32"/>
      <c r="E33" s="32"/>
      <c r="F33" s="32"/>
      <c r="G33" s="46" t="s">
        <v>256</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29" t="s">
        <v>247</v>
      </c>
      <c r="AK33" s="29"/>
      <c r="AL33" s="29"/>
      <c r="AM33" s="29"/>
      <c r="AN33" s="29"/>
      <c r="AO33" s="29"/>
      <c r="AP33" s="29"/>
      <c r="AQ33" s="29"/>
      <c r="AR33" s="29"/>
      <c r="AS33" s="29"/>
      <c r="AT33" s="29"/>
      <c r="AU33" s="29"/>
      <c r="AV33" s="29"/>
      <c r="AW33" s="29"/>
      <c r="AX33" s="29"/>
      <c r="AY33" s="29"/>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row>
    <row r="34" spans="1:123" s="3" customFormat="1" ht="27.75" customHeight="1" hidden="1">
      <c r="A34" s="32" t="s">
        <v>257</v>
      </c>
      <c r="B34" s="32"/>
      <c r="C34" s="32"/>
      <c r="D34" s="32"/>
      <c r="E34" s="32"/>
      <c r="F34" s="32"/>
      <c r="G34" s="33" t="s">
        <v>258</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29" t="s">
        <v>247</v>
      </c>
      <c r="AK34" s="29"/>
      <c r="AL34" s="29"/>
      <c r="AM34" s="29"/>
      <c r="AN34" s="29"/>
      <c r="AO34" s="29"/>
      <c r="AP34" s="29"/>
      <c r="AQ34" s="29"/>
      <c r="AR34" s="29"/>
      <c r="AS34" s="29"/>
      <c r="AT34" s="29"/>
      <c r="AU34" s="29"/>
      <c r="AV34" s="29"/>
      <c r="AW34" s="29"/>
      <c r="AX34" s="29"/>
      <c r="AY34" s="29"/>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row>
    <row r="35" spans="1:123" s="3" customFormat="1" ht="27.75" customHeight="1" hidden="1">
      <c r="A35" s="32" t="s">
        <v>73</v>
      </c>
      <c r="B35" s="32"/>
      <c r="C35" s="32"/>
      <c r="D35" s="32"/>
      <c r="E35" s="32"/>
      <c r="F35" s="32"/>
      <c r="G35" s="33" t="s">
        <v>259</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9"/>
      <c r="AK35" s="29"/>
      <c r="AL35" s="29"/>
      <c r="AM35" s="29"/>
      <c r="AN35" s="29"/>
      <c r="AO35" s="29"/>
      <c r="AP35" s="29"/>
      <c r="AQ35" s="29"/>
      <c r="AR35" s="29"/>
      <c r="AS35" s="29"/>
      <c r="AT35" s="29"/>
      <c r="AU35" s="29"/>
      <c r="AV35" s="29"/>
      <c r="AW35" s="29"/>
      <c r="AX35" s="29"/>
      <c r="AY35" s="29"/>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row>
    <row r="36" spans="1:123" s="3" customFormat="1" ht="27.75" customHeight="1" hidden="1">
      <c r="A36" s="32" t="s">
        <v>75</v>
      </c>
      <c r="B36" s="32"/>
      <c r="C36" s="32"/>
      <c r="D36" s="32"/>
      <c r="E36" s="32"/>
      <c r="F36" s="32"/>
      <c r="G36" s="33" t="s">
        <v>261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9" t="s">
        <v>260</v>
      </c>
      <c r="AK36" s="29"/>
      <c r="AL36" s="29"/>
      <c r="AM36" s="29"/>
      <c r="AN36" s="29"/>
      <c r="AO36" s="29"/>
      <c r="AP36" s="29"/>
      <c r="AQ36" s="29"/>
      <c r="AR36" s="29"/>
      <c r="AS36" s="29"/>
      <c r="AT36" s="29"/>
      <c r="AU36" s="29"/>
      <c r="AV36" s="29"/>
      <c r="AW36" s="29"/>
      <c r="AX36" s="29"/>
      <c r="AY36" s="29"/>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row>
    <row r="37" spans="1:123" s="3" customFormat="1" ht="15" customHeight="1" hidden="1">
      <c r="A37" s="32" t="s">
        <v>262</v>
      </c>
      <c r="B37" s="32"/>
      <c r="C37" s="32"/>
      <c r="D37" s="32"/>
      <c r="E37" s="32"/>
      <c r="F37" s="32"/>
      <c r="G37" s="33" t="s">
        <v>263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9" t="s">
        <v>247</v>
      </c>
      <c r="AK37" s="29"/>
      <c r="AL37" s="29"/>
      <c r="AM37" s="29"/>
      <c r="AN37" s="29"/>
      <c r="AO37" s="29"/>
      <c r="AP37" s="29"/>
      <c r="AQ37" s="29"/>
      <c r="AR37" s="29"/>
      <c r="AS37" s="29"/>
      <c r="AT37" s="29"/>
      <c r="AU37" s="29"/>
      <c r="AV37" s="29"/>
      <c r="AW37" s="29"/>
      <c r="AX37" s="29"/>
      <c r="AY37" s="29"/>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row>
    <row r="38" spans="1:123" s="3" customFormat="1" ht="27.75" customHeight="1" hidden="1">
      <c r="A38" s="32" t="s">
        <v>77</v>
      </c>
      <c r="B38" s="32"/>
      <c r="C38" s="32"/>
      <c r="D38" s="32"/>
      <c r="E38" s="32"/>
      <c r="F38" s="32"/>
      <c r="G38" s="33" t="s">
        <v>264</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9" t="s">
        <v>295</v>
      </c>
      <c r="AK38" s="29"/>
      <c r="AL38" s="29"/>
      <c r="AM38" s="29"/>
      <c r="AN38" s="29"/>
      <c r="AO38" s="29"/>
      <c r="AP38" s="29"/>
      <c r="AQ38" s="29"/>
      <c r="AR38" s="29"/>
      <c r="AS38" s="29"/>
      <c r="AT38" s="29"/>
      <c r="AU38" s="29"/>
      <c r="AV38" s="29"/>
      <c r="AW38" s="29"/>
      <c r="AX38" s="29"/>
      <c r="AY38" s="29"/>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row>
    <row r="39" spans="1:123" s="3" customFormat="1" ht="12.75" customHeight="1" hidden="1">
      <c r="A39" s="32"/>
      <c r="B39" s="32"/>
      <c r="C39" s="32"/>
      <c r="D39" s="32"/>
      <c r="E39" s="32"/>
      <c r="F39" s="32"/>
      <c r="G39" s="47" t="s">
        <v>265</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29" t="s">
        <v>295</v>
      </c>
      <c r="AK39" s="29"/>
      <c r="AL39" s="29"/>
      <c r="AM39" s="29"/>
      <c r="AN39" s="29"/>
      <c r="AO39" s="29"/>
      <c r="AP39" s="29"/>
      <c r="AQ39" s="29"/>
      <c r="AR39" s="29"/>
      <c r="AS39" s="29"/>
      <c r="AT39" s="29"/>
      <c r="AU39" s="29"/>
      <c r="AV39" s="29"/>
      <c r="AW39" s="29"/>
      <c r="AX39" s="29"/>
      <c r="AY39" s="29"/>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row>
    <row r="40" spans="1:123" s="3" customFormat="1" ht="12.75" customHeight="1" hidden="1">
      <c r="A40" s="32"/>
      <c r="B40" s="32"/>
      <c r="C40" s="32"/>
      <c r="D40" s="32"/>
      <c r="E40" s="32"/>
      <c r="F40" s="32"/>
      <c r="G40" s="47" t="s">
        <v>266</v>
      </c>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29" t="s">
        <v>295</v>
      </c>
      <c r="AK40" s="29"/>
      <c r="AL40" s="29"/>
      <c r="AM40" s="29"/>
      <c r="AN40" s="29"/>
      <c r="AO40" s="29"/>
      <c r="AP40" s="29"/>
      <c r="AQ40" s="29"/>
      <c r="AR40" s="29"/>
      <c r="AS40" s="29"/>
      <c r="AT40" s="29"/>
      <c r="AU40" s="29"/>
      <c r="AV40" s="29"/>
      <c r="AW40" s="29"/>
      <c r="AX40" s="29"/>
      <c r="AY40" s="29"/>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row>
    <row r="41" spans="52:123" ht="3" customHeight="1">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row>
    <row r="42" s="9" customFormat="1" ht="11.25" hidden="1">
      <c r="A42" s="10" t="s">
        <v>267</v>
      </c>
    </row>
    <row r="43" s="9" customFormat="1" ht="11.25" hidden="1">
      <c r="A43" s="10" t="s">
        <v>268</v>
      </c>
    </row>
    <row r="44" s="9" customFormat="1" ht="11.25" hidden="1">
      <c r="A44" s="10" t="s">
        <v>269</v>
      </c>
    </row>
    <row r="45" s="9" customFormat="1" ht="11.25" hidden="1">
      <c r="A45" s="10" t="s">
        <v>270</v>
      </c>
    </row>
    <row r="46" ht="15.75" hidden="1"/>
    <row r="47" spans="6:105" s="11" customFormat="1" ht="45" customHeight="1" hidden="1">
      <c r="F47" s="11" t="s">
        <v>271</v>
      </c>
      <c r="V47" s="48" t="s">
        <v>272</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spans="22:105" ht="60" customHeight="1" hidden="1">
      <c r="V48" s="48" t="s">
        <v>273</v>
      </c>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row>
    <row r="49" ht="3" customHeight="1" hidden="1"/>
  </sheetData>
  <sheetProtection/>
  <mergeCells count="405">
    <mergeCell ref="CS40:DA40"/>
    <mergeCell ref="V47:DA47"/>
    <mergeCell ref="V48:DA48"/>
    <mergeCell ref="BI40:BQ40"/>
    <mergeCell ref="BR40:BZ40"/>
    <mergeCell ref="CA40:CI40"/>
    <mergeCell ref="CJ40:CR40"/>
    <mergeCell ref="A40:F40"/>
    <mergeCell ref="G40:AI40"/>
    <mergeCell ref="AJ40:AY40"/>
    <mergeCell ref="AZ40:BH40"/>
    <mergeCell ref="CS38:DA38"/>
    <mergeCell ref="A39:F39"/>
    <mergeCell ref="G39:AI39"/>
    <mergeCell ref="AJ39:AY39"/>
    <mergeCell ref="AZ39:BH39"/>
    <mergeCell ref="BI39:BQ39"/>
    <mergeCell ref="BR39:BZ39"/>
    <mergeCell ref="CA39:CI39"/>
    <mergeCell ref="CJ39:CR39"/>
    <mergeCell ref="CS39:DA39"/>
    <mergeCell ref="BI38:BQ38"/>
    <mergeCell ref="BR38:BZ38"/>
    <mergeCell ref="CA38:CI38"/>
    <mergeCell ref="CJ38:CR38"/>
    <mergeCell ref="A38:F38"/>
    <mergeCell ref="G38:AI38"/>
    <mergeCell ref="AJ38:AY38"/>
    <mergeCell ref="AZ38:BH38"/>
    <mergeCell ref="CS36:DA36"/>
    <mergeCell ref="A37:F37"/>
    <mergeCell ref="G37:AI37"/>
    <mergeCell ref="AJ37:AY37"/>
    <mergeCell ref="AZ37:BH37"/>
    <mergeCell ref="BI37:BQ37"/>
    <mergeCell ref="BR37:BZ37"/>
    <mergeCell ref="CA37:CI37"/>
    <mergeCell ref="CJ37:CR37"/>
    <mergeCell ref="CS37:DA37"/>
    <mergeCell ref="BI36:BQ36"/>
    <mergeCell ref="BR36:BZ36"/>
    <mergeCell ref="CA36:CI36"/>
    <mergeCell ref="CJ36:CR36"/>
    <mergeCell ref="A36:F36"/>
    <mergeCell ref="G36:AI36"/>
    <mergeCell ref="AJ36:AY36"/>
    <mergeCell ref="AZ36:BH36"/>
    <mergeCell ref="CS34:DA34"/>
    <mergeCell ref="A35:F35"/>
    <mergeCell ref="G35:AI35"/>
    <mergeCell ref="AJ35:AY35"/>
    <mergeCell ref="AZ35:BH35"/>
    <mergeCell ref="BI35:BQ35"/>
    <mergeCell ref="BR35:BZ35"/>
    <mergeCell ref="CA35:CI35"/>
    <mergeCell ref="CJ35:CR35"/>
    <mergeCell ref="CS35:DA35"/>
    <mergeCell ref="BI34:BQ34"/>
    <mergeCell ref="BR34:BZ34"/>
    <mergeCell ref="CA34:CI34"/>
    <mergeCell ref="CJ34:CR34"/>
    <mergeCell ref="A34:F34"/>
    <mergeCell ref="G34:AI34"/>
    <mergeCell ref="AJ34:AY34"/>
    <mergeCell ref="AZ34:BH34"/>
    <mergeCell ref="CS32:DA32"/>
    <mergeCell ref="A33:F33"/>
    <mergeCell ref="G33:AI33"/>
    <mergeCell ref="AJ33:AY33"/>
    <mergeCell ref="AZ33:BH33"/>
    <mergeCell ref="BI33:BQ33"/>
    <mergeCell ref="BR33:BZ33"/>
    <mergeCell ref="CA33:CI33"/>
    <mergeCell ref="CJ33:CR33"/>
    <mergeCell ref="CS33:DA33"/>
    <mergeCell ref="BI32:BQ32"/>
    <mergeCell ref="BR32:BZ32"/>
    <mergeCell ref="CA32:CI32"/>
    <mergeCell ref="CJ32:CR32"/>
    <mergeCell ref="A32:F32"/>
    <mergeCell ref="G32:AI32"/>
    <mergeCell ref="AJ32:AY32"/>
    <mergeCell ref="AZ32:BH32"/>
    <mergeCell ref="CS30:DA30"/>
    <mergeCell ref="A31:F31"/>
    <mergeCell ref="G31:AI31"/>
    <mergeCell ref="AJ31:AY31"/>
    <mergeCell ref="AZ31:BH31"/>
    <mergeCell ref="BI31:BQ31"/>
    <mergeCell ref="BR31:BZ31"/>
    <mergeCell ref="CA31:CI31"/>
    <mergeCell ref="CJ31:CR31"/>
    <mergeCell ref="CS31:DA31"/>
    <mergeCell ref="BI30:BQ30"/>
    <mergeCell ref="BR30:BZ30"/>
    <mergeCell ref="CA30:CI30"/>
    <mergeCell ref="CJ30:CR30"/>
    <mergeCell ref="A30:F30"/>
    <mergeCell ref="G30:AI30"/>
    <mergeCell ref="AJ30:AY30"/>
    <mergeCell ref="AZ30:BH30"/>
    <mergeCell ref="CS28:DA28"/>
    <mergeCell ref="A29:F29"/>
    <mergeCell ref="G29:AI29"/>
    <mergeCell ref="AJ29:AY29"/>
    <mergeCell ref="AZ29:BH29"/>
    <mergeCell ref="BI29:BQ29"/>
    <mergeCell ref="BR29:BZ29"/>
    <mergeCell ref="CA29:CI29"/>
    <mergeCell ref="CJ29:CR29"/>
    <mergeCell ref="CS29:DA29"/>
    <mergeCell ref="BI28:BQ28"/>
    <mergeCell ref="BR28:BZ28"/>
    <mergeCell ref="CA28:CI28"/>
    <mergeCell ref="CJ28:CR28"/>
    <mergeCell ref="A28:F28"/>
    <mergeCell ref="G28:AI28"/>
    <mergeCell ref="AJ28:AY28"/>
    <mergeCell ref="AZ28:BH28"/>
    <mergeCell ref="CS26:DA26"/>
    <mergeCell ref="A27:F27"/>
    <mergeCell ref="G27:AI27"/>
    <mergeCell ref="AJ27:AY27"/>
    <mergeCell ref="AZ27:BH27"/>
    <mergeCell ref="BI27:BQ27"/>
    <mergeCell ref="BR27:BZ27"/>
    <mergeCell ref="CA27:CI27"/>
    <mergeCell ref="CJ27:CR27"/>
    <mergeCell ref="CS27:DA27"/>
    <mergeCell ref="BI26:BQ26"/>
    <mergeCell ref="BR26:BZ26"/>
    <mergeCell ref="CA26:CI26"/>
    <mergeCell ref="CJ26:CR26"/>
    <mergeCell ref="A26:F26"/>
    <mergeCell ref="G26:AI26"/>
    <mergeCell ref="AJ26:AY26"/>
    <mergeCell ref="AZ26:BH26"/>
    <mergeCell ref="CS24:DA24"/>
    <mergeCell ref="A25:F25"/>
    <mergeCell ref="G25:AI25"/>
    <mergeCell ref="AJ25:AY25"/>
    <mergeCell ref="AZ25:BH25"/>
    <mergeCell ref="BI25:BQ25"/>
    <mergeCell ref="BR25:BZ25"/>
    <mergeCell ref="CA25:CI25"/>
    <mergeCell ref="CJ25:CR25"/>
    <mergeCell ref="CS25:DA25"/>
    <mergeCell ref="BI24:BQ24"/>
    <mergeCell ref="BR24:BZ24"/>
    <mergeCell ref="CA24:CI24"/>
    <mergeCell ref="CJ24:CR24"/>
    <mergeCell ref="A24:F24"/>
    <mergeCell ref="G24:AI24"/>
    <mergeCell ref="AJ24:AY24"/>
    <mergeCell ref="AZ24:BH24"/>
    <mergeCell ref="CS22:DA22"/>
    <mergeCell ref="A23:F23"/>
    <mergeCell ref="G23:AI23"/>
    <mergeCell ref="AJ23:AY23"/>
    <mergeCell ref="AZ23:BH23"/>
    <mergeCell ref="BI23:BQ23"/>
    <mergeCell ref="BR23:BZ23"/>
    <mergeCell ref="CA23:CI23"/>
    <mergeCell ref="CJ23:CR23"/>
    <mergeCell ref="CS23:DA23"/>
    <mergeCell ref="BI22:BQ22"/>
    <mergeCell ref="BR22:BZ22"/>
    <mergeCell ref="CA22:CI22"/>
    <mergeCell ref="CJ22:CR22"/>
    <mergeCell ref="A22:F22"/>
    <mergeCell ref="G22:AI22"/>
    <mergeCell ref="AJ22:AY22"/>
    <mergeCell ref="AZ22:BH22"/>
    <mergeCell ref="CS20:DA20"/>
    <mergeCell ref="A21:F21"/>
    <mergeCell ref="G21:AI21"/>
    <mergeCell ref="AJ21:AY21"/>
    <mergeCell ref="AZ21:BH21"/>
    <mergeCell ref="BI21:BQ21"/>
    <mergeCell ref="BR21:BZ21"/>
    <mergeCell ref="CA21:CI21"/>
    <mergeCell ref="CJ21:CR21"/>
    <mergeCell ref="CS21:DA21"/>
    <mergeCell ref="BI20:BQ20"/>
    <mergeCell ref="BR20:BZ20"/>
    <mergeCell ref="CA20:CI20"/>
    <mergeCell ref="CJ20:CR20"/>
    <mergeCell ref="A20:F20"/>
    <mergeCell ref="G20:AI20"/>
    <mergeCell ref="AJ20:AY20"/>
    <mergeCell ref="AZ20:BH20"/>
    <mergeCell ref="CS18:DA18"/>
    <mergeCell ref="A19:F19"/>
    <mergeCell ref="G19:AI19"/>
    <mergeCell ref="AJ19:AY19"/>
    <mergeCell ref="AZ19:BH19"/>
    <mergeCell ref="BI19:BQ19"/>
    <mergeCell ref="BR19:BZ19"/>
    <mergeCell ref="CA19:CI19"/>
    <mergeCell ref="CJ19:CR19"/>
    <mergeCell ref="CS19:DA19"/>
    <mergeCell ref="BI18:BQ18"/>
    <mergeCell ref="BR18:BZ18"/>
    <mergeCell ref="CA18:CI18"/>
    <mergeCell ref="CJ18:CR18"/>
    <mergeCell ref="A18:F18"/>
    <mergeCell ref="G18:AI18"/>
    <mergeCell ref="AJ18:AY18"/>
    <mergeCell ref="AZ18:BH18"/>
    <mergeCell ref="CS16:DA16"/>
    <mergeCell ref="A17:F17"/>
    <mergeCell ref="G17:AI17"/>
    <mergeCell ref="AJ17:AY17"/>
    <mergeCell ref="AZ17:BH17"/>
    <mergeCell ref="BI17:BQ17"/>
    <mergeCell ref="BR17:BZ17"/>
    <mergeCell ref="CA17:CI17"/>
    <mergeCell ref="CJ17:CR17"/>
    <mergeCell ref="CS17:DA17"/>
    <mergeCell ref="BI16:BQ16"/>
    <mergeCell ref="BR16:BZ16"/>
    <mergeCell ref="CA16:CI16"/>
    <mergeCell ref="CJ16:CR16"/>
    <mergeCell ref="A16:F16"/>
    <mergeCell ref="G16:AI16"/>
    <mergeCell ref="AJ16:AY16"/>
    <mergeCell ref="AZ16:BH16"/>
    <mergeCell ref="CS14:DA14"/>
    <mergeCell ref="A15:F15"/>
    <mergeCell ref="G15:AI15"/>
    <mergeCell ref="AJ15:AY15"/>
    <mergeCell ref="AZ15:BH15"/>
    <mergeCell ref="BI15:BQ15"/>
    <mergeCell ref="BR15:BZ15"/>
    <mergeCell ref="CA15:CI15"/>
    <mergeCell ref="CJ15:CR15"/>
    <mergeCell ref="CS15:DA15"/>
    <mergeCell ref="BI14:BQ14"/>
    <mergeCell ref="BR14:BZ14"/>
    <mergeCell ref="CA14:CI14"/>
    <mergeCell ref="CJ14:CR14"/>
    <mergeCell ref="A14:F14"/>
    <mergeCell ref="G14:AI14"/>
    <mergeCell ref="AJ14:AY14"/>
    <mergeCell ref="AZ14:BH14"/>
    <mergeCell ref="CS12:DA12"/>
    <mergeCell ref="A13:F13"/>
    <mergeCell ref="G13:AI13"/>
    <mergeCell ref="AJ13:AY13"/>
    <mergeCell ref="AZ13:BH13"/>
    <mergeCell ref="BI13:BQ13"/>
    <mergeCell ref="BR13:BZ13"/>
    <mergeCell ref="CA13:CI13"/>
    <mergeCell ref="CJ13:CR13"/>
    <mergeCell ref="CS13:DA13"/>
    <mergeCell ref="BI12:BQ12"/>
    <mergeCell ref="BR12:BZ12"/>
    <mergeCell ref="CA12:CI12"/>
    <mergeCell ref="CJ12:CR12"/>
    <mergeCell ref="A12:F12"/>
    <mergeCell ref="G12:AI12"/>
    <mergeCell ref="AJ12:AY12"/>
    <mergeCell ref="AZ12:BH12"/>
    <mergeCell ref="CS10:DA10"/>
    <mergeCell ref="A11:F11"/>
    <mergeCell ref="G11:AI11"/>
    <mergeCell ref="AJ11:AY11"/>
    <mergeCell ref="AZ11:BH11"/>
    <mergeCell ref="BI11:BQ11"/>
    <mergeCell ref="BR11:BZ11"/>
    <mergeCell ref="CA11:CI11"/>
    <mergeCell ref="CJ11:CR11"/>
    <mergeCell ref="CS11:DA11"/>
    <mergeCell ref="BI10:BQ10"/>
    <mergeCell ref="BR10:BZ10"/>
    <mergeCell ref="CA10:CI10"/>
    <mergeCell ref="CJ10:CR10"/>
    <mergeCell ref="A10:F10"/>
    <mergeCell ref="G10:AI10"/>
    <mergeCell ref="AJ10:AY10"/>
    <mergeCell ref="AZ10:BH10"/>
    <mergeCell ref="CS8:DA8"/>
    <mergeCell ref="A9:F9"/>
    <mergeCell ref="G9:AI9"/>
    <mergeCell ref="AJ9:AY9"/>
    <mergeCell ref="AZ9:BH9"/>
    <mergeCell ref="BI9:BQ9"/>
    <mergeCell ref="BR9:BZ9"/>
    <mergeCell ref="CA9:CI9"/>
    <mergeCell ref="CJ9:CR9"/>
    <mergeCell ref="CS9:DA9"/>
    <mergeCell ref="B1:CZ1"/>
    <mergeCell ref="AZ3:BQ3"/>
    <mergeCell ref="BR3:CI3"/>
    <mergeCell ref="BR5:BZ5"/>
    <mergeCell ref="CA5:CI5"/>
    <mergeCell ref="A3:AI5"/>
    <mergeCell ref="AJ3:AY5"/>
    <mergeCell ref="AZ5:BH5"/>
    <mergeCell ref="BI5:BQ5"/>
    <mergeCell ref="CJ7:CR7"/>
    <mergeCell ref="CS7:DA7"/>
    <mergeCell ref="AJ6:AY6"/>
    <mergeCell ref="CJ5:CR5"/>
    <mergeCell ref="CS5:DA5"/>
    <mergeCell ref="CJ6:CR6"/>
    <mergeCell ref="CS6:DA6"/>
    <mergeCell ref="A7:F7"/>
    <mergeCell ref="G7:AI7"/>
    <mergeCell ref="AJ7:AY7"/>
    <mergeCell ref="A8:F8"/>
    <mergeCell ref="G8:AI8"/>
    <mergeCell ref="AJ8:AY8"/>
    <mergeCell ref="AZ8:BH8"/>
    <mergeCell ref="BI8:BQ8"/>
    <mergeCell ref="BR8:BZ8"/>
    <mergeCell ref="CA8:CI8"/>
    <mergeCell ref="CJ8:CR8"/>
    <mergeCell ref="AZ7:BH7"/>
    <mergeCell ref="BI7:BQ7"/>
    <mergeCell ref="BR7:BZ7"/>
    <mergeCell ref="CA7:CI7"/>
    <mergeCell ref="A6:F6"/>
    <mergeCell ref="G6:AI6"/>
    <mergeCell ref="AZ6:BH6"/>
    <mergeCell ref="BI6:BQ6"/>
    <mergeCell ref="BR6:BZ6"/>
    <mergeCell ref="CA6:CI6"/>
    <mergeCell ref="DB6:DJ6"/>
    <mergeCell ref="DK6:DS6"/>
    <mergeCell ref="DB7:DJ7"/>
    <mergeCell ref="DK7:DS7"/>
    <mergeCell ref="DB8:DJ8"/>
    <mergeCell ref="DK8:DS8"/>
    <mergeCell ref="DB9:DJ9"/>
    <mergeCell ref="DK9:DS9"/>
    <mergeCell ref="DB10:DJ10"/>
    <mergeCell ref="DK10:DS10"/>
    <mergeCell ref="DB11:DJ11"/>
    <mergeCell ref="DK11:DS11"/>
    <mergeCell ref="DB12:DJ12"/>
    <mergeCell ref="DK12:DS12"/>
    <mergeCell ref="DB13:DJ13"/>
    <mergeCell ref="DK13:DS13"/>
    <mergeCell ref="DB14:DJ14"/>
    <mergeCell ref="DK14:DS14"/>
    <mergeCell ref="DB15:DJ15"/>
    <mergeCell ref="DK15:DS15"/>
    <mergeCell ref="DB16:DJ16"/>
    <mergeCell ref="DK16:DS16"/>
    <mergeCell ref="DB17:DJ17"/>
    <mergeCell ref="DK17:DS17"/>
    <mergeCell ref="DB18:DJ18"/>
    <mergeCell ref="DK18:DS18"/>
    <mergeCell ref="DB19:DJ19"/>
    <mergeCell ref="DK19:DS19"/>
    <mergeCell ref="DB20:DJ20"/>
    <mergeCell ref="DK20:DS20"/>
    <mergeCell ref="DB21:DJ21"/>
    <mergeCell ref="DK21:DS21"/>
    <mergeCell ref="DB22:DJ22"/>
    <mergeCell ref="DK22:DS22"/>
    <mergeCell ref="DB23:DJ23"/>
    <mergeCell ref="DK23:DS23"/>
    <mergeCell ref="DB24:DJ24"/>
    <mergeCell ref="DK24:DS24"/>
    <mergeCell ref="DB25:DJ25"/>
    <mergeCell ref="DK25:DS25"/>
    <mergeCell ref="DB26:DJ26"/>
    <mergeCell ref="DK26:DS26"/>
    <mergeCell ref="DB27:DJ27"/>
    <mergeCell ref="DK27:DS27"/>
    <mergeCell ref="DB28:DJ28"/>
    <mergeCell ref="DK28:DS28"/>
    <mergeCell ref="DB29:DJ29"/>
    <mergeCell ref="DK29:DS29"/>
    <mergeCell ref="DB30:DJ30"/>
    <mergeCell ref="DK30:DS30"/>
    <mergeCell ref="DB31:DJ31"/>
    <mergeCell ref="DK31:DS31"/>
    <mergeCell ref="DB32:DJ32"/>
    <mergeCell ref="DK32:DS32"/>
    <mergeCell ref="DB33:DJ33"/>
    <mergeCell ref="DK33:DS33"/>
    <mergeCell ref="DB37:DJ37"/>
    <mergeCell ref="DK37:DS37"/>
    <mergeCell ref="DB34:DJ34"/>
    <mergeCell ref="DK34:DS34"/>
    <mergeCell ref="DB35:DJ35"/>
    <mergeCell ref="DK35:DS35"/>
    <mergeCell ref="DB38:DJ38"/>
    <mergeCell ref="DK38:DS38"/>
    <mergeCell ref="DB36:DJ36"/>
    <mergeCell ref="DK36:DS36"/>
    <mergeCell ref="DB40:DJ40"/>
    <mergeCell ref="DK40:DS40"/>
    <mergeCell ref="DB39:DJ39"/>
    <mergeCell ref="DK39:DS39"/>
    <mergeCell ref="CJ3:DS3"/>
    <mergeCell ref="DB5:DJ5"/>
    <mergeCell ref="DK5:DS5"/>
    <mergeCell ref="AZ4:BQ4"/>
    <mergeCell ref="BR4:CI4"/>
    <mergeCell ref="CJ4:DA4"/>
    <mergeCell ref="DB4:DS4"/>
  </mergeCells>
  <printOptions/>
  <pageMargins left="0.15748031496062992" right="0.15748031496062992" top="0.35433070866141736" bottom="0.3937007874015748" header="0.1968503937007874" footer="0.1968503937007874"/>
  <pageSetup fitToHeight="1"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Шабаль Наталья Владимировна</cp:lastModifiedBy>
  <cp:lastPrinted>2020-02-25T14:39:12Z</cp:lastPrinted>
  <dcterms:created xsi:type="dcterms:W3CDTF">2011-01-11T10:25:48Z</dcterms:created>
  <dcterms:modified xsi:type="dcterms:W3CDTF">2020-05-20T13:27:55Z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